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宗像　星磨\Desktop\一旦保存\"/>
    </mc:Choice>
  </mc:AlternateContent>
  <xr:revisionPtr revIDLastSave="0" documentId="8_{2099F353-464F-44B9-8C13-56F62629FF6B}" xr6:coauthVersionLast="47" xr6:coauthVersionMax="47" xr10:uidLastSave="{00000000-0000-0000-0000-000000000000}"/>
  <bookViews>
    <workbookView xWindow="-110" yWindow="-110" windowWidth="19420" windowHeight="10300"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W34" i="10"/>
  <c r="BE34" i="10"/>
  <c r="U34" i="10"/>
  <c r="U35" i="10" s="1"/>
  <c r="U36" i="10" s="1"/>
  <c r="U37" i="10" s="1"/>
  <c r="C34" i="10"/>
  <c r="BW35" i="10" l="1"/>
  <c r="BW36" i="10" s="1"/>
  <c r="BW37" i="10" s="1"/>
  <c r="BW38" i="10" s="1"/>
  <c r="BW39"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<sst xmlns="http://schemas.openxmlformats.org/spreadsheetml/2006/main" count="1094" uniqueCount="557">
  <si>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</si>
  <si>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</si>
  <si>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</si>
  <si>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</si>
  <si>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</si>
  <si>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</si>
  <si>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</si>
  <si>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</si>
  <si>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</si>
  <si>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</si>
  <si>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</si>
  <si>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</si>
  <si>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</si>
  <si>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</si>
  <si>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</si>
  <si>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</si>
  <si>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</si>
  <si>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</si>
  <si>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</si>
  <si>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</si>
  <si>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</si>
  <si>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</si>
  <si>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</si>
  <si>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</si>
  <si>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</si>
  <si>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</si>
  <si>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</si>
  <si>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</si>
  <si>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</si>
  <si>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</si>
  <si>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</si>
  <si>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</si>
  <si>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</si>
  <si>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</si>
  <si>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</si>
  <si>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</si>
  <si>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</si>
  <si>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</si>
  <si>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</si>
  <si>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</si>
  <si>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</si>
  <si>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</si>
  <si>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</si>
  <si>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</si>
  <si>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</si>
  <si>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</si>
  <si>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</si>
  <si>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</si>
  <si>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</si>
  <si>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</si>
  <si>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</si>
  <si>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</si>
  <si>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</si>
  <si>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</si>
  <si>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</si>
  <si>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</si>
  <si>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</si>
  <si>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</si>
  <si>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</si>
  <si>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</si>
  <si>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</si>
  <si>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</si>
  <si>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</si>
  <si>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</si>
  <si>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</si>
  <si>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</si>
  <si>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</si>
  <si>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</si>
  <si>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</si>
  <si>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</si>
  <si>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</si>
  <si>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</si>
  <si>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</si>
  <si>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</si>
  <si>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</si>
  <si>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</si>
  <si>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</si>
  <si>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</si>
  <si>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</si>
  <si>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</si>
  <si>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</si>
  <si>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</si>
  <si>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</si>
  <si>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</si>
  <si>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</si>
  <si>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</si>
  <si>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</si>
  <si>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</si>
  <si>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</si>
  <si>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</si>
  <si>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</si>
  <si>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</si>
  <si>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</si>
  <si>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</si>
  <si>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</si>
  <si>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</si>
  <si>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</si>
  <si>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</si>
  <si>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</si>
  <si>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</si>
  <si>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</si>
  <si>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</si>
  <si>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</si>
  <si>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</si>
  <si>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</si>
  <si>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</si>
  <si>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</si>
  <si>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</si>
  <si>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</si>
  <si>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</si>
  <si>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</si>
  <si>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</si>
  <si>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</si>
  <si>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</si>
  <si>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</si>
  <si>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</si>
  <si>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</si>
  <si>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</si>
  <si>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</si>
  <si>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</si>
  <si>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</si>
  <si>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</si>
  <si>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</si>
  <si>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</si>
  <si>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</si>
  <si>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</si>
  <si>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</si>
  <si>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</si>
  <si>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</si>
  <si>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</si>
  <si>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</si>
  <si>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</si>
  <si>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</si>
  <si>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</si>
  <si>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</si>
  <si>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</si>
  <si>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</si>
  <si>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</si>
  <si>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</si>
  <si>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</si>
  <si>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</si>
  <si>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</si>
  <si>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</si>
  <si>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</si>
  <si>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</si>
  <si>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</si>
  <si>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</si>
  <si>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</si>
  <si>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</si>
  <si>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</si>
  <si>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</si>
  <si>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</si>
  <si>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</si>
  <si>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</si>
  <si>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</si>
  <si>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</si>
  <si>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</si>
  <si>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</si>
  <si>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</si>
  <si>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</si>
  <si>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</si>
  <si>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</si>
  <si>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</si>
  <si>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</si>
  <si>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</si>
  <si>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</si>
  <si>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</si>
  <si>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</si>
  <si>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</si>
  <si>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</si>
  <si>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</si>
  <si>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</si>
  <si>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</si>
  <si>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</si>
  <si>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</si>
  <si>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</si>
  <si>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</si>
  <si>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</si>
  <si>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</si>
  <si>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</si>
  <si>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</si>
  <si>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</si>
  <si>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</si>
  <si>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</si>
  <si>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</si>
  <si>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</si>
  <si>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</si>
  <si>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</si>
  <si>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</si>
  <si>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</si>
  <si>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</si>
  <si>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</si>
  <si>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</si>
  <si>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</si>
  <si>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</si>
  <si>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</si>
  <si>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</si>
  <si>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</si>
  <si>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</si>
  <si>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</si>
  <si>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</si>
  <si>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</si>
  <si>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熊本県多良木町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</si>
  <si>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</si>
  <si>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</si>
  <si>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</si>
  <si>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</si>
  <si>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</si>
  <si>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</si>
  <si>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</si>
  <si>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</si>
  <si>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</si>
  <si>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</si>
  <si>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</si>
  <si>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</si>
  <si>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</si>
  <si>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</si>
  <si>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</si>
  <si>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</si>
  <si>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</si>
  <si>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</si>
  <si>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</si>
  <si>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</si>
  <si>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</si>
  <si>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</si>
  <si>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</si>
  <si>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</si>
  <si>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</si>
  <si>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</si>
  <si>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</si>
  <si>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</si>
  <si>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</si>
  <si>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</si>
  <si>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</si>
  <si>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</si>
  <si>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</si>
  <si>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</si>
  <si>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</si>
  <si>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</si>
  <si>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</si>
  <si>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</si>
  <si>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</si>
  <si>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</si>
  <si>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</si>
  <si>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</si>
  <si>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</si>
  <si>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</si>
  <si>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</si>
  <si>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</si>
  <si>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</si>
  <si>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</si>
  <si>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</si>
  <si>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</si>
  <si>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</si>
  <si>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</si>
  <si>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</si>
  <si>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</si>
  <si>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</si>
  <si>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</si>
  <si>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</si>
  <si>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</si>
  <si>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</si>
  <si>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</si>
  <si>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</si>
  <si>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</si>
  <si>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</si>
  <si>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</si>
  <si>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</si>
  <si>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</si>
  <si>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</si>
  <si>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</si>
  <si>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</si>
  <si>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</si>
  <si>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</si>
  <si>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</si>
  <si>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</si>
  <si>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</si>
  <si>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</si>
  <si>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</si>
  <si>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</si>
  <si>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</si>
  <si>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</si>
  <si>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</si>
  <si>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</si>
  <si>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</si>
  <si>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</si>
  <si>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</si>
  <si>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</si>
  <si>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</si>
  <si>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</si>
  <si>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</si>
  <si>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</si>
  <si>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</si>
  <si>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</si>
  <si>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</si>
  <si>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</si>
  <si>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</si>
  <si>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</si>
  <si>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</si>
  <si>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</si>
  <si>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</si>
  <si>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</si>
  <si>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</si>
  <si>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</si>
  <si>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</si>
  <si>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</si>
  <si>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</si>
  <si>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</si>
  <si>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</si>
  <si>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</si>
  <si>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</si>
  <si>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</si>
  <si>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</si>
  <si>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</si>
  <si>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</si>
  <si>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</si>
  <si>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</si>
  <si>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</si>
  <si>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</si>
  <si>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</si>
  <si>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</si>
  <si>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</si>
  <si>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</si>
  <si>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</si>
  <si>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</si>
  <si>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</si>
  <si>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</si>
  <si>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</si>
  <si>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</si>
  <si>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</si>
  <si>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</si>
  <si>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</si>
  <si>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</si>
  <si>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</si>
  <si>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</si>
  <si>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</si>
  <si>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</si>
  <si>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</si>
  <si>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</si>
  <si>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</si>
  <si>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</si>
  <si>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</si>
  <si>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</si>
  <si>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</si>
  <si>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</si>
  <si>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</si>
  <si>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</si>
  <si>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</si>
  <si>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</si>
  <si>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</si>
  <si>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</si>
  <si>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</si>
  <si>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</si>
  <si>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熊本県多良木町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</si>
  <si>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</si>
  <si>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</si>
  <si>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</si>
  <si>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</si>
  <si>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</si>
  <si>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</si>
  <si>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</si>
  <si>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</si>
  <si>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</si>
  <si>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</si>
  <si>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</si>
  <si>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</si>
  <si>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</si>
  <si>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</si>
  <si>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</si>
  <si>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</si>
  <si>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</si>
  <si>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</si>
  <si>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</si>
  <si>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</si>
  <si>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</si>
  <si>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</si>
  <si>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</si>
  <si>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</si>
  <si>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</si>
  <si>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</si>
  <si>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</si>
  <si>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</si>
  <si>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</si>
  <si>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</si>
  <si>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</si>
  <si>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</si>
  <si>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</si>
  <si>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</si>
  <si>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</si>
  <si>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</si>
  <si>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</si>
  <si>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</si>
  <si>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</si>
  <si>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</si>
  <si>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</si>
  <si>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</si>
  <si>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</si>
  <si>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</si>
  <si>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</si>
  <si>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</si>
  <si>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</si>
  <si>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</si>
  <si>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</si>
  <si>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</si>
  <si>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</si>
  <si>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</si>
  <si>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</si>
  <si>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</si>
  <si>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</si>
  <si>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</si>
  <si>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</si>
  <si>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</si>
  <si>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</si>
  <si>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</si>
  <si>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</si>
  <si>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</si>
  <si>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</si>
  <si>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</si>
  <si>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</si>
  <si>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</si>
  <si>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</si>
  <si>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</si>
  <si>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</si>
  <si>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</si>
  <si>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</si>
  <si>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</si>
  <si>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</si>
  <si>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</si>
  <si>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</si>
  <si>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</si>
  <si>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</si>
  <si>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</si>
  <si>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</si>
  <si>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</si>
  <si>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</si>
  <si>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</si>
  <si>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</si>
  <si>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</si>
  <si>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</si>
  <si>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</si>
  <si>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</si>
  <si>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</si>
  <si>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</si>
  <si>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</si>
  <si>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</si>
  <si>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</si>
  <si>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</si>
  <si>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</si>
  <si>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</si>
  <si>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</si>
  <si>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</si>
  <si>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</si>
  <si>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</si>
  <si>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</si>
  <si>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</si>
  <si>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</si>
  <si>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</si>
  <si>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</si>
  <si>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</si>
  <si>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</si>
  <si>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</si>
  <si>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</si>
  <si>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</si>
  <si>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</si>
  <si>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</si>
  <si>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</si>
  <si>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</si>
  <si>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</si>
  <si>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</si>
  <si>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</si>
  <si>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</si>
  <si>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</si>
  <si>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</si>
  <si>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</si>
  <si>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</si>
  <si>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</si>
  <si>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</si>
  <si>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</si>
  <si>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</si>
  <si>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</si>
  <si>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</si>
  <si>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</si>
  <si>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</si>
  <si>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</si>
  <si>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</si>
  <si>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</si>
  <si>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</si>
  <si>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</si>
  <si>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</si>
  <si>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</si>
  <si>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</si>
  <si>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</si>
  <si>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</si>
  <si>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</si>
  <si>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</si>
  <si>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</si>
  <si>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</si>
  <si>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</si>
  <si>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</si>
  <si>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</si>
  <si>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</si>
  <si>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</si>
  <si>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</si>
  <si>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</si>
  <si>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</si>
  <si>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</si>
  <si>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</si>
  <si>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</si>
  <si>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</si>
  <si>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</si>
  <si>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</si>
  <si>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</si>
  <si>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</si>
  <si>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</si>
  <si>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</si>
  <si>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</si>
  <si>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</si>
  <si>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</si>
  <si>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</si>
  <si>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</si>
  <si>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</si>
  <si>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</si>
  <si>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</si>
  <si>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</si>
  <si>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</si>
  <si>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</si>
  <si>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</si>
  <si>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</si>
  <si>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</si>
  <si>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</si>
  <si>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多良木町上水道事業会計</t>
  </si>
  <si>
    <t>多良木町介護保険特別会計</t>
  </si>
  <si>
    <t>多良木町下水道事業会計</t>
  </si>
  <si>
    <t>多良木町国民健康保険特別会計（事業勘定）</t>
  </si>
  <si>
    <t>多良木町後期高齢者医療特別会計</t>
  </si>
  <si>
    <t>多良木町国民健康保険特別会計（直診勘定）</t>
  </si>
  <si>
    <t>その他会計（赤字）</t>
  </si>
  <si>
    <t>その他会計（黒字）</t>
  </si>
  <si>
    <t>R02</t>
    <phoneticPr fontId="5"/>
  </si>
  <si>
    <t>R03</t>
    <phoneticPr fontId="5"/>
  </si>
  <si>
    <t>R04</t>
    <phoneticPr fontId="5"/>
  </si>
  <si>
    <t>R05</t>
    <phoneticPr fontId="5"/>
  </si>
  <si>
    <t>R06</t>
    <phoneticPr fontId="5"/>
  </si>
  <si>
    <t>-</t>
    <phoneticPr fontId="2"/>
  </si>
  <si>
    <t>くま川鉄道株式会社</t>
    <phoneticPr fontId="2"/>
  </si>
  <si>
    <t>たらぎまちづくり推進機構</t>
    <phoneticPr fontId="2"/>
  </si>
  <si>
    <t>-</t>
    <phoneticPr fontId="38"/>
  </si>
  <si>
    <t>人吉球磨広域行政組合（一般会計）</t>
    <rPh sb="0" eb="4">
      <t>ヒトヨシクマ</t>
    </rPh>
    <rPh sb="4" eb="8">
      <t>コウイキギョウセイ</t>
    </rPh>
    <rPh sb="8" eb="10">
      <t>クミアイ</t>
    </rPh>
    <rPh sb="11" eb="15">
      <t>イッ</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</si>
  <si>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</si>
  <si>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</si>
  <si>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</si>
  <si>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</si>
  <si>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</si>
  <si>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町づくり推進事業基金</t>
    <phoneticPr fontId="2"/>
  </si>
  <si>
    <t>多良木町公共施設整備基金</t>
    <phoneticPr fontId="2"/>
  </si>
  <si>
    <t>多良木町ふるさとづくり納税寄附基金</t>
    <phoneticPr fontId="2"/>
  </si>
  <si>
    <t>多良木町森林環境譲与税基金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</si>
</sst>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88C4-4DDF-902A-747E0288F2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93008</c:v>
                </c:pt>
                <c:pt idx="1">
                  <c:v>164973</c:v>
                </c:pt>
                <c:pt idx="2">
                  <c:v>126692</c:v>
                </c:pt>
                <c:pt idx="3">
                  <c:v>136930</c:v>
                </c:pt>
                <c:pt idx="4">
                  <c:v>85569</c:v>
                </c:pt>
              </c:numCache>
            </c:numRef>
          </c:val>
          <c:smooth val="0"/>
          <c:extLst>
            <c:ext xmlns:c16="http://schemas.microsoft.com/office/drawing/2014/chart" uri="{C3380CC4-5D6E-409C-BE32-E72D297353CC}">
              <c16:uniqueId val="{00000001-88C4-4DDF-902A-747E0288F2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8.31</c:v>
                </c:pt>
                <c:pt idx="1">
                  <c:v>10.97</c:v>
                </c:pt>
                <c:pt idx="2">
                  <c:v>10.93</c:v>
                </c:pt>
                <c:pt idx="3">
                  <c:v>11.33</c:v>
                </c:pt>
                <c:pt idx="4">
                  <c:v>11</c:v>
                </c:pt>
              </c:numCache>
            </c:numRef>
          </c:val>
          <c:extLst>
            <c:ext xmlns:c16="http://schemas.microsoft.com/office/drawing/2014/chart" uri="{C3380CC4-5D6E-409C-BE32-E72D297353CC}">
              <c16:uniqueId val="{00000000-4D9D-4311-A33E-AF5FCF1D7E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26.98</c:v>
                </c:pt>
                <c:pt idx="1">
                  <c:v>25.35</c:v>
                </c:pt>
                <c:pt idx="2">
                  <c:v>25.9</c:v>
                </c:pt>
                <c:pt idx="3">
                  <c:v>25.87</c:v>
                </c:pt>
                <c:pt idx="4">
                  <c:v>26.1</c:v>
                </c:pt>
              </c:numCache>
            </c:numRef>
          </c:val>
          <c:extLst>
            <c:ext xmlns:c16="http://schemas.microsoft.com/office/drawing/2014/chart" uri="{C3380CC4-5D6E-409C-BE32-E72D297353CC}">
              <c16:uniqueId val="{00000001-4D9D-4311-A33E-AF5FCF1D7E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0.13</c:v>
                </c:pt>
                <c:pt idx="1">
                  <c:v>3.2</c:v>
                </c:pt>
                <c:pt idx="2">
                  <c:v>0.27</c:v>
                </c:pt>
                <c:pt idx="3">
                  <c:v>0.56000000000000005</c:v>
                </c:pt>
                <c:pt idx="4">
                  <c:v>0.38</c:v>
                </c:pt>
              </c:numCache>
            </c:numRef>
          </c:val>
          <c:smooth val="0"/>
          <c:extLst>
            <c:ext xmlns:c16="http://schemas.microsoft.com/office/drawing/2014/chart" uri="{C3380CC4-5D6E-409C-BE32-E72D297353CC}">
              <c16:uniqueId val="{00000002-4D9D-4311-A33E-AF5FCF1D7E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0.67</c:v>
                </c:pt>
                <c:pt idx="4">
                  <c:v>#N/A</c:v>
                </c:pt>
                <c:pt idx="5">
                  <c:v>0.6</c:v>
                </c:pt>
                <c:pt idx="6">
                  <c:v>#N/A</c:v>
                </c:pt>
                <c:pt idx="7">
                  <c:v>0.72</c:v>
                </c:pt>
                <c:pt idx="8">
                  <c:v>0</c:v>
                </c:pt>
                <c:pt idx="9">
                  <c:v>0</c:v>
                </c:pt>
              </c:numCache>
            </c:numRef>
          </c:val>
          <c:extLst>
            <c:ext xmlns:c16="http://schemas.microsoft.com/office/drawing/2014/chart" uri="{C3380CC4-5D6E-409C-BE32-E72D297353CC}">
              <c16:uniqueId val="{00000000-F116-4FAC-9ECB-3BD9357FF0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116-4FAC-9ECB-3BD9357FF0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116-4FAC-9ECB-3BD9357FF071}"/>
            </c:ext>
          </c:extLst>
        </c:ser>
        <c:ser>
          <c:idx val="3"/>
          <c:order val="3"/>
          <c:tx>
            <c:strRef>
              <c:f>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116-4FAC-9ECB-3BD9357FF071}"/>
            </c:ext>
          </c:extLst>
        </c:ser>
        <c:ser>
          <c:idx val="4"/>
          <c:order val="4"/>
          <c:tx>
            <c:strRef>
              <c:f>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0.04</c:v>
                </c:pt>
                <c:pt idx="8">
                  <c:v>#N/A</c:v>
                </c:pt>
                <c:pt idx="9">
                  <c:v>0.04</c:v>
                </c:pt>
              </c:numCache>
            </c:numRef>
          </c:val>
          <c:extLst>
            <c:ext xmlns:c16="http://schemas.microsoft.com/office/drawing/2014/chart" uri="{C3380CC4-5D6E-409C-BE32-E72D297353CC}">
              <c16:uniqueId val="{00000004-F116-4FAC-9ECB-3BD9357FF071}"/>
            </c:ext>
          </c:extLst>
        </c:ser>
        <c:ser>
          <c:idx val="5"/>
          <c:order val="5"/>
          <c:tx>
            <c:strRef>
              <c:f>データシート!$A$32</c:f>
              <c:strCache>
                <c:ptCount val="1"/>
                <c:pt idx="0">
                  <c:v>多良木町国民健康保険特別会計（事業勘定）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2.23</c:v>
                </c:pt>
                <c:pt idx="2">
                  <c:v>#N/A</c:v>
                </c:pt>
                <c:pt idx="3">
                  <c:v>1.84</c:v>
                </c:pt>
                <c:pt idx="4">
                  <c:v>#N/A</c:v>
                </c:pt>
                <c:pt idx="5">
                  <c:v>2.0499999999999998</c:v>
                </c:pt>
                <c:pt idx="6">
                  <c:v>#N/A</c:v>
                </c:pt>
                <c:pt idx="7">
                  <c:v>1.63</c:v>
                </c:pt>
                <c:pt idx="8">
                  <c:v>#N/A</c:v>
                </c:pt>
                <c:pt idx="9">
                  <c:v>0.71</c:v>
                </c:pt>
              </c:numCache>
            </c:numRef>
          </c:val>
          <c:extLst>
            <c:ext xmlns:c16="http://schemas.microsoft.com/office/drawing/2014/chart" uri="{C3380CC4-5D6E-409C-BE32-E72D297353CC}">
              <c16:uniqueId val="{00000005-F116-4FAC-9ECB-3BD9357FF071}"/>
            </c:ext>
          </c:extLst>
        </c:ser>
        <c:ser>
          <c:idx val="6"/>
          <c:order val="6"/>
          <c:tx>
            <c:strRef>
              <c:f>データシート!$A$33</c:f>
              <c:strCache>
                <c:ptCount val="1"/>
                <c:pt idx="0">
                  <c:v>多良木町下水道事業会計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0.87</c:v>
                </c:pt>
              </c:numCache>
            </c:numRef>
          </c:val>
          <c:extLst>
            <c:ext xmlns:c16="http://schemas.microsoft.com/office/drawing/2014/chart" uri="{C3380CC4-5D6E-409C-BE32-E72D297353CC}">
              <c16:uniqueId val="{00000006-F116-4FAC-9ECB-3BD9357FF071}"/>
            </c:ext>
          </c:extLst>
        </c:ser>
        <c:ser>
          <c:idx val="7"/>
          <c:order val="7"/>
          <c:tx>
            <c:strRef>
              <c:f>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2.64</c:v>
                </c:pt>
                <c:pt idx="2">
                  <c:v>#N/A</c:v>
                </c:pt>
                <c:pt idx="3">
                  <c:v>3.14</c:v>
                </c:pt>
                <c:pt idx="4">
                  <c:v>#N/A</c:v>
                </c:pt>
                <c:pt idx="5">
                  <c:v>3.83</c:v>
                </c:pt>
                <c:pt idx="6">
                  <c:v>#N/A</c:v>
                </c:pt>
                <c:pt idx="7">
                  <c:v>1.99</c:v>
                </c:pt>
                <c:pt idx="8">
                  <c:v>#N/A</c:v>
                </c:pt>
                <c:pt idx="9">
                  <c:v>2.79</c:v>
                </c:pt>
              </c:numCache>
            </c:numRef>
          </c:val>
          <c:extLst>
            <c:ext xmlns:c16="http://schemas.microsoft.com/office/drawing/2014/chart" uri="{C3380CC4-5D6E-409C-BE32-E72D297353CC}">
              <c16:uniqueId val="{00000007-F116-4FAC-9ECB-3BD9357FF071}"/>
            </c:ext>
          </c:extLst>
        </c:ser>
        <c:ser>
          <c:idx val="8"/>
          <c:order val="8"/>
          <c:tx>
            <c:strRef>
              <c:f>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5.77</c:v>
                </c:pt>
                <c:pt idx="4">
                  <c:v>#N/A</c:v>
                </c:pt>
                <c:pt idx="5">
                  <c:v>5.97</c:v>
                </c:pt>
                <c:pt idx="6">
                  <c:v>#N/A</c:v>
                </c:pt>
                <c:pt idx="7">
                  <c:v>6.49</c:v>
                </c:pt>
                <c:pt idx="8">
                  <c:v>#N/A</c:v>
                </c:pt>
                <c:pt idx="9">
                  <c:v>6.67</c:v>
                </c:pt>
              </c:numCache>
            </c:numRef>
          </c:val>
          <c:extLst>
            <c:ext xmlns:c16="http://schemas.microsoft.com/office/drawing/2014/chart" uri="{C3380CC4-5D6E-409C-BE32-E72D297353CC}">
              <c16:uniqueId val="{00000008-F116-4FAC-9ECB-3BD9357FF0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8.31</c:v>
                </c:pt>
                <c:pt idx="2">
                  <c:v>#N/A</c:v>
                </c:pt>
                <c:pt idx="3">
                  <c:v>10.96</c:v>
                </c:pt>
                <c:pt idx="4">
                  <c:v>#N/A</c:v>
                </c:pt>
                <c:pt idx="5">
                  <c:v>10.93</c:v>
                </c:pt>
                <c:pt idx="6">
                  <c:v>#N/A</c:v>
                </c:pt>
                <c:pt idx="7">
                  <c:v>11.32</c:v>
                </c:pt>
                <c:pt idx="8">
                  <c:v>#N/A</c:v>
                </c:pt>
                <c:pt idx="9">
                  <c:v>10.99</c:v>
                </c:pt>
              </c:numCache>
            </c:numRef>
          </c:val>
          <c:extLst>
            <c:ext xmlns:c16="http://schemas.microsoft.com/office/drawing/2014/chart" uri="{C3380CC4-5D6E-409C-BE32-E72D297353CC}">
              <c16:uniqueId val="{00000009-F116-4FAC-9ECB-3BD9357FF0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610</c:v>
                </c:pt>
                <c:pt idx="5">
                  <c:v>581</c:v>
                </c:pt>
                <c:pt idx="8">
                  <c:v>580</c:v>
                </c:pt>
                <c:pt idx="11">
                  <c:v>585</c:v>
                </c:pt>
                <c:pt idx="14">
                  <c:v>581</c:v>
                </c:pt>
              </c:numCache>
            </c:numRef>
          </c:val>
          <c:extLst>
            <c:ext xmlns:c16="http://schemas.microsoft.com/office/drawing/2014/chart" uri="{C3380CC4-5D6E-409C-BE32-E72D297353CC}">
              <c16:uniqueId val="{00000000-FCE5-495B-8969-AC8A8B7B1A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E5-495B-8969-AC8A8B7B1A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25</c:v>
                </c:pt>
                <c:pt idx="3">
                  <c:v>16</c:v>
                </c:pt>
                <c:pt idx="6">
                  <c:v>18</c:v>
                </c:pt>
                <c:pt idx="9">
                  <c:v>20</c:v>
                </c:pt>
                <c:pt idx="12">
                  <c:v>20</c:v>
                </c:pt>
              </c:numCache>
            </c:numRef>
          </c:val>
          <c:extLst>
            <c:ext xmlns:c16="http://schemas.microsoft.com/office/drawing/2014/chart" uri="{C3380CC4-5D6E-409C-BE32-E72D297353CC}">
              <c16:uniqueId val="{00000002-FCE5-495B-8969-AC8A8B7B1A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101</c:v>
                </c:pt>
                <c:pt idx="3">
                  <c:v>117</c:v>
                </c:pt>
                <c:pt idx="6">
                  <c:v>108</c:v>
                </c:pt>
                <c:pt idx="9">
                  <c:v>116</c:v>
                </c:pt>
                <c:pt idx="12">
                  <c:v>119</c:v>
                </c:pt>
              </c:numCache>
            </c:numRef>
          </c:val>
          <c:extLst>
            <c:ext xmlns:c16="http://schemas.microsoft.com/office/drawing/2014/chart" uri="{C3380CC4-5D6E-409C-BE32-E72D297353CC}">
              <c16:uniqueId val="{00000003-FCE5-495B-8969-AC8A8B7B1A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165</c:v>
                </c:pt>
                <c:pt idx="3">
                  <c:v>164</c:v>
                </c:pt>
                <c:pt idx="6">
                  <c:v>159</c:v>
                </c:pt>
                <c:pt idx="9">
                  <c:v>158</c:v>
                </c:pt>
                <c:pt idx="12">
                  <c:v>126</c:v>
                </c:pt>
              </c:numCache>
            </c:numRef>
          </c:val>
          <c:extLst>
            <c:ext xmlns:c16="http://schemas.microsoft.com/office/drawing/2014/chart" uri="{C3380CC4-5D6E-409C-BE32-E72D297353CC}">
              <c16:uniqueId val="{00000004-FCE5-495B-8969-AC8A8B7B1A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E5-495B-8969-AC8A8B7B1A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E5-495B-8969-AC8A8B7B1A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584</c:v>
                </c:pt>
                <c:pt idx="3">
                  <c:v>601</c:v>
                </c:pt>
                <c:pt idx="6">
                  <c:v>630</c:v>
                </c:pt>
                <c:pt idx="9">
                  <c:v>631</c:v>
                </c:pt>
                <c:pt idx="12">
                  <c:v>634</c:v>
                </c:pt>
              </c:numCache>
            </c:numRef>
          </c:val>
          <c:extLst>
            <c:ext xmlns:c16="http://schemas.microsoft.com/office/drawing/2014/chart" uri="{C3380CC4-5D6E-409C-BE32-E72D297353CC}">
              <c16:uniqueId val="{00000007-FCE5-495B-8969-AC8A8B7B1A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265</c:v>
                </c:pt>
                <c:pt idx="2">
                  <c:v>#N/A</c:v>
                </c:pt>
                <c:pt idx="3">
                  <c:v>#N/A</c:v>
                </c:pt>
                <c:pt idx="4">
                  <c:v>317</c:v>
                </c:pt>
                <c:pt idx="5">
                  <c:v>#N/A</c:v>
                </c:pt>
                <c:pt idx="6">
                  <c:v>#N/A</c:v>
                </c:pt>
                <c:pt idx="7">
                  <c:v>335</c:v>
                </c:pt>
                <c:pt idx="8">
                  <c:v>#N/A</c:v>
                </c:pt>
                <c:pt idx="9">
                  <c:v>#N/A</c:v>
                </c:pt>
                <c:pt idx="10">
                  <c:v>340</c:v>
                </c:pt>
                <c:pt idx="11">
                  <c:v>#N/A</c:v>
                </c:pt>
                <c:pt idx="12">
                  <c:v>#N/A</c:v>
                </c:pt>
                <c:pt idx="13">
                  <c:v>318</c:v>
                </c:pt>
                <c:pt idx="14">
                  <c:v>#N/A</c:v>
                </c:pt>
              </c:numCache>
            </c:numRef>
          </c:val>
          <c:smooth val="0"/>
          <c:extLst>
            <c:ext xmlns:c16="http://schemas.microsoft.com/office/drawing/2014/chart" uri="{C3380CC4-5D6E-409C-BE32-E72D297353CC}">
              <c16:uniqueId val="{00000008-FCE5-495B-8969-AC8A8B7B1A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5545</c:v>
                </c:pt>
                <c:pt idx="5">
                  <c:v>5839</c:v>
                </c:pt>
                <c:pt idx="8">
                  <c:v>6056</c:v>
                </c:pt>
                <c:pt idx="11">
                  <c:v>5999</c:v>
                </c:pt>
                <c:pt idx="14">
                  <c:v>6046</c:v>
                </c:pt>
              </c:numCache>
            </c:numRef>
          </c:val>
          <c:extLst>
            <c:ext xmlns:c16="http://schemas.microsoft.com/office/drawing/2014/chart" uri="{C3380CC4-5D6E-409C-BE32-E72D297353CC}">
              <c16:uniqueId val="{00000000-96CB-4470-8FCB-5913B8FCDA5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77</c:v>
                </c:pt>
                <c:pt idx="8">
                  <c:v>67</c:v>
                </c:pt>
                <c:pt idx="11">
                  <c:v>58</c:v>
                </c:pt>
                <c:pt idx="14">
                  <c:v>49</c:v>
                </c:pt>
              </c:numCache>
            </c:numRef>
          </c:val>
          <c:extLst>
            <c:ext xmlns:c16="http://schemas.microsoft.com/office/drawing/2014/chart" uri="{C3380CC4-5D6E-409C-BE32-E72D297353CC}">
              <c16:uniqueId val="{00000001-96CB-4470-8FCB-5913B8FCDA5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2977</c:v>
                </c:pt>
                <c:pt idx="5">
                  <c:v>3338</c:v>
                </c:pt>
                <c:pt idx="8">
                  <c:v>3896</c:v>
                </c:pt>
                <c:pt idx="11">
                  <c:v>4331</c:v>
                </c:pt>
                <c:pt idx="14">
                  <c:v>4720</c:v>
                </c:pt>
              </c:numCache>
            </c:numRef>
          </c:val>
          <c:extLst>
            <c:ext xmlns:c16="http://schemas.microsoft.com/office/drawing/2014/chart" uri="{C3380CC4-5D6E-409C-BE32-E72D297353CC}">
              <c16:uniqueId val="{00000002-96CB-4470-8FCB-5913B8FCDA5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CB-4470-8FCB-5913B8FCDA5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CB-4470-8FCB-5913B8FCDA5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CB-4470-8FCB-5913B8FCDA5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1299</c:v>
                </c:pt>
                <c:pt idx="3">
                  <c:v>1228</c:v>
                </c:pt>
                <c:pt idx="6">
                  <c:v>1184</c:v>
                </c:pt>
                <c:pt idx="9">
                  <c:v>1223</c:v>
                </c:pt>
                <c:pt idx="12">
                  <c:v>1222</c:v>
                </c:pt>
              </c:numCache>
            </c:numRef>
          </c:val>
          <c:extLst>
            <c:ext xmlns:c16="http://schemas.microsoft.com/office/drawing/2014/chart" uri="{C3380CC4-5D6E-409C-BE32-E72D297353CC}">
              <c16:uniqueId val="{00000006-96CB-4470-8FCB-5913B8FCDA5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1062</c:v>
                </c:pt>
                <c:pt idx="3">
                  <c:v>901</c:v>
                </c:pt>
                <c:pt idx="6">
                  <c:v>900</c:v>
                </c:pt>
                <c:pt idx="9">
                  <c:v>852</c:v>
                </c:pt>
                <c:pt idx="12">
                  <c:v>1059</c:v>
                </c:pt>
              </c:numCache>
            </c:numRef>
          </c:val>
          <c:extLst>
            <c:ext xmlns:c16="http://schemas.microsoft.com/office/drawing/2014/chart" uri="{C3380CC4-5D6E-409C-BE32-E72D297353CC}">
              <c16:uniqueId val="{00000007-96CB-4470-8FCB-5913B8FCDA5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1435</c:v>
                </c:pt>
                <c:pt idx="3">
                  <c:v>1301</c:v>
                </c:pt>
                <c:pt idx="6">
                  <c:v>1195</c:v>
                </c:pt>
                <c:pt idx="9">
                  <c:v>1063</c:v>
                </c:pt>
                <c:pt idx="12">
                  <c:v>902</c:v>
                </c:pt>
              </c:numCache>
            </c:numRef>
          </c:val>
          <c:extLst>
            <c:ext xmlns:c16="http://schemas.microsoft.com/office/drawing/2014/chart" uri="{C3380CC4-5D6E-409C-BE32-E72D297353CC}">
              <c16:uniqueId val="{00000008-96CB-4470-8FCB-5913B8FCDA5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224</c:v>
                </c:pt>
                <c:pt idx="3">
                  <c:v>197</c:v>
                </c:pt>
                <c:pt idx="6">
                  <c:v>197</c:v>
                </c:pt>
                <c:pt idx="9">
                  <c:v>178</c:v>
                </c:pt>
                <c:pt idx="12">
                  <c:v>166</c:v>
                </c:pt>
              </c:numCache>
            </c:numRef>
          </c:val>
          <c:extLst>
            <c:ext xmlns:c16="http://schemas.microsoft.com/office/drawing/2014/chart" uri="{C3380CC4-5D6E-409C-BE32-E72D297353CC}">
              <c16:uniqueId val="{00000009-96CB-4470-8FCB-5913B8FCDA5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5658</c:v>
                </c:pt>
                <c:pt idx="3">
                  <c:v>5751</c:v>
                </c:pt>
                <c:pt idx="6">
                  <c:v>6316</c:v>
                </c:pt>
                <c:pt idx="9">
                  <c:v>6160</c:v>
                </c:pt>
                <c:pt idx="12">
                  <c:v>6108</c:v>
                </c:pt>
              </c:numCache>
            </c:numRef>
          </c:val>
          <c:extLst>
            <c:ext xmlns:c16="http://schemas.microsoft.com/office/drawing/2014/chart" uri="{C3380CC4-5D6E-409C-BE32-E72D297353CC}">
              <c16:uniqueId val="{0000000A-96CB-4470-8FCB-5913B8FCDA5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1067</c:v>
                </c:pt>
                <c:pt idx="2">
                  <c:v>#N/A</c:v>
                </c:pt>
                <c:pt idx="3">
                  <c:v>#N/A</c:v>
                </c:pt>
                <c:pt idx="4">
                  <c:v>124</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CB-4470-8FCB-5913B8FCDA5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1087</c:v>
                </c:pt>
                <c:pt idx="1">
                  <c:v>1091</c:v>
                </c:pt>
                <c:pt idx="2">
                  <c:v>1115</c:v>
                </c:pt>
              </c:numCache>
            </c:numRef>
          </c:val>
          <c:extLst>
            <c:ext xmlns:c16="http://schemas.microsoft.com/office/drawing/2014/chart" uri="{C3380CC4-5D6E-409C-BE32-E72D297353CC}">
              <c16:uniqueId val="{00000000-9C86-458C-8A2B-52065FCEF41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623</c:v>
                </c:pt>
                <c:pt idx="1">
                  <c:v>725</c:v>
                </c:pt>
                <c:pt idx="2">
                  <c:v>727</c:v>
                </c:pt>
              </c:numCache>
            </c:numRef>
          </c:val>
          <c:extLst>
            <c:ext xmlns:c16="http://schemas.microsoft.com/office/drawing/2014/chart" uri="{C3380CC4-5D6E-409C-BE32-E72D297353CC}">
              <c16:uniqueId val="{00000001-9C86-458C-8A2B-52065FCEF41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1791</c:v>
                </c:pt>
                <c:pt idx="1">
                  <c:v>2063</c:v>
                </c:pt>
                <c:pt idx="2">
                  <c:v>2423</c:v>
                </c:pt>
              </c:numCache>
            </c:numRef>
          </c:val>
          <c:extLst>
            <c:ext xmlns:c16="http://schemas.microsoft.com/office/drawing/2014/chart" uri="{C3380CC4-5D6E-409C-BE32-E72D297353CC}">
              <c16:uniqueId val="{00000002-9C86-458C-8A2B-52065FCEF41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元利償還金については、令和元年度～令和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年度に実施した防災行政無線デジタル化整備事業等の大型事業により、近年は増加傾向にある。</a:t>
          </a:r>
        </a:p>
        <a:p>
          <a:r>
            <a:rPr kumimoji="1" lang="ja-JP" altLang="en-US" sz="1400">
              <a:latin typeface="ＭＳ ゴシック" pitchFamily="49" charset="-128"/>
              <a:ea typeface="ＭＳ ゴシック" pitchFamily="49" charset="-128"/>
            </a:rPr>
            <a:t>　中学校改築事業等の償還開始や令和６年度に実施した庁舎非常用電源設備整備事業等により、今後も元利償還金の増が見込まれている。</a:t>
          </a:r>
        </a:p>
        <a:p>
          <a:r>
            <a:rPr kumimoji="1" lang="ja-JP" altLang="en-US" sz="1400">
              <a:latin typeface="ＭＳ ゴシック" pitchFamily="49" charset="-128"/>
              <a:ea typeface="ＭＳ ゴシック" pitchFamily="49" charset="-128"/>
            </a:rPr>
            <a:t>　また、組合等が起こした地方債の元利償還金に対する負担金等については、公立多良木病院や上球磨消防組合等への負担金により増となっている。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組合負担等見込額については、球磨郡公立多良木病院企業団及び人吉球磨広域行政組合分の増により、増額となった。</a:t>
          </a:r>
        </a:p>
        <a:p>
          <a:r>
            <a:rPr kumimoji="1" lang="ja-JP" altLang="en-US" sz="1400">
              <a:latin typeface="ＭＳ ゴシック" pitchFamily="49" charset="-128"/>
              <a:ea typeface="ＭＳ ゴシック" pitchFamily="49" charset="-128"/>
            </a:rPr>
            <a:t>　しかし、公営企業債等繰入見込額については、下水道事業債の残高の減により減額になった。</a:t>
          </a:r>
        </a:p>
        <a:p>
          <a:r>
            <a:rPr kumimoji="1" lang="ja-JP" altLang="en-US" sz="1400">
              <a:latin typeface="ＭＳ ゴシック" pitchFamily="49" charset="-128"/>
              <a:ea typeface="ＭＳ ゴシック" pitchFamily="49" charset="-128"/>
            </a:rPr>
            <a:t>　また、地方債の現在高についても、昨年度と同様に借入金額よりも償還金額のほうが大きく一時的に</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に減額となっている。</a:t>
          </a:r>
        </a:p>
        <a:p>
          <a:r>
            <a:rPr kumimoji="1" lang="ja-JP" altLang="en-US" sz="1400">
              <a:latin typeface="ＭＳ ゴシック" pitchFamily="49" charset="-128"/>
              <a:ea typeface="ＭＳ ゴシック" pitchFamily="49" charset="-128"/>
            </a:rPr>
            <a:t>　さらに、充当可能基金についても、公共施設整備基金やふるさとづくり納税寄附基金、減債基金等が増となったため将来負担比率が減少した。</a:t>
          </a:r>
        </a:p>
        <a:p>
          <a:r>
            <a:rPr kumimoji="1" lang="ja-JP" altLang="en-US" sz="1400">
              <a:latin typeface="ＭＳ ゴシック" pitchFamily="49" charset="-128"/>
              <a:ea typeface="ＭＳ ゴシック" pitchFamily="49" charset="-128"/>
            </a:rPr>
            <a:t>　今後も、庁舎非常用電源設備整備事業等の大型事業により、地方債現在高が増加することが見込まれるため、計画的な起債の発行、必要に応じた適切な基金の積み増し等により、低い水準で比率が推移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百万円の積み立て及び普通交付税臨時財政対策債償還費による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基金全体としては、多良木町公共施設整備基金、多良木町ふるさとづくり納税寄附基金及び財政調整基金等の積み立てにより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町営住宅建設事業等の大型事業や公共施設の老朽化に伴う維持補修により、多額の費用が見込まれるため、健全な行財政運営に努める。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・町づくり推進事業基金：町づくり推進事業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・多良木町ふるさとづくり納税寄附基金：高齢者や障がい者の生活支援等の地域ボランティア活動及び住民自治活動の維持に関する事業、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子どもたちの健全な育成に関する事業、町民の文化・スポーツ活動の推進に関する事業、歴史・伝統文化の伝承及び保全に関する事業、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森林保全に関する事業、水源かんよう林の取得・保全に関する事業、その他まちづくりに質する事業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町づくり推進事業基金については、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町営住宅建設事業等の大型事業や公共施設の老朽化に伴う、維持補修費等に多額の費用が見込まれるため、健全な行財政運営に努める。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百万円の積み立て及び普通交付税臨時財政対策債償還費による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積み立てについては、決算状況を踏まえて可能な範囲内での積立てを行う。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減債基金の増加の理由は、運用収入（利子）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地方債現在高の推移を踏まえ、計画的に基金残高の管理を行う。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県平均を下回り、横ばいの状況が続いている。滞納者に対してショートメッセージ等を活用した徴収を行い、前年度よりも徴収率を上げることを目標に徴収業務の強化に取り組むなど、歳入確保に努め、歳出の徹底的な見直しを実施することで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129920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0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53720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53720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53720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72770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4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本年度は、人件費退職手当負担金</a:t>
          </a:r>
          <a:r>
            <a:rPr kumimoji="1" lang="en-US" altLang="ja-JP" sz="1300">
              <a:latin typeface="ＭＳ Ｐゴシック" panose="020B0600070205080204" pitchFamily="50" charset="-128"/>
              <a:ea typeface="ＭＳ Ｐゴシック" panose="020B0600070205080204" pitchFamily="50" charset="-128"/>
            </a:rPr>
            <a:t>67,196</a:t>
          </a:r>
          <a:r>
            <a:rPr kumimoji="1" lang="ja-JP" altLang="en-US" sz="1300">
              <a:latin typeface="ＭＳ Ｐゴシック" panose="020B0600070205080204" pitchFamily="50" charset="-128"/>
              <a:ea typeface="ＭＳ Ｐゴシック" panose="020B0600070205080204" pitchFamily="50" charset="-128"/>
            </a:rPr>
            <a:t>千円の増等が要因となり、前年度比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％の増となった。しかし、数値としては、昨年度に引き続き、全国平均値を下回った。</a:t>
          </a:r>
        </a:p>
        <a:p>
          <a:r>
            <a:rPr kumimoji="1" lang="ja-JP" altLang="en-US" sz="1300">
              <a:latin typeface="ＭＳ Ｐゴシック" panose="020B0600070205080204" pitchFamily="50" charset="-128"/>
              <a:ea typeface="ＭＳ Ｐゴシック" panose="020B0600070205080204" pitchFamily="50" charset="-128"/>
            </a:rPr>
            <a:t>　今後は、中学校改築事業や防災無線デジタル化事業等に伴う、元金償還の開始により、公債費の増等が見込まれるため、事務事業の見直しを実施し、経常経費の削減を図る。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87884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7435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62</xdr:row>
      <xdr:rowOff>73406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6743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44450</xdr:rowOff>
    </xdr:from>
    <xdr:to>
      <xdr:col>15</xdr:col>
      <xdr:colOff>82550</xdr:colOff>
      <xdr:row>62</xdr:row>
      <xdr:rowOff>73406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7435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111269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44450</xdr:rowOff>
    </xdr:from>
    <xdr:to>
      <xdr:col>11</xdr:col>
      <xdr:colOff>31750</xdr:colOff>
      <xdr:row>64</xdr:row>
      <xdr:rowOff>15240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7435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53611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51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22606</xdr:rowOff>
    </xdr:from>
    <xdr:to>
      <xdr:col>15</xdr:col>
      <xdr:colOff>133350</xdr:colOff>
      <xdr:row>62</xdr:row>
      <xdr:rowOff>124206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134383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人件費については、退職手当負担金の増等により増となった。物件費については、中学校の移転に伴う中学校校舎等撤去を令和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実施したこと等により減となった。類似団体平均値と比較すると、概ね低い水準で推移しているが、今後も燃料費や光熱水費の高騰に伴い需用費の増加が見込まれるため事務費全般に係る経費削減を行い、業務の効率化を図り経費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133469</xdr:rowOff>
    </xdr:from>
    <xdr:to>
      <xdr:col>23</xdr:col>
      <xdr:colOff>133350</xdr:colOff>
      <xdr:row>81</xdr:row>
      <xdr:rowOff>140151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020919"/>
          <a:ext cx="838200" cy="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35344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26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19621</xdr:rowOff>
    </xdr:from>
    <xdr:to>
      <xdr:col>19</xdr:col>
      <xdr:colOff>133350</xdr:colOff>
      <xdr:row>81</xdr:row>
      <xdr:rowOff>140151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07071"/>
          <a:ext cx="889000" cy="12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80994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1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5411</xdr:rowOff>
    </xdr:from>
    <xdr:to>
      <xdr:col>15</xdr:col>
      <xdr:colOff>82550</xdr:colOff>
      <xdr:row>81</xdr:row>
      <xdr:rowOff>19621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892861"/>
          <a:ext cx="889000" cy="1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52340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28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5411</xdr:rowOff>
    </xdr:from>
    <xdr:to>
      <xdr:col>11</xdr:col>
      <xdr:colOff>31750</xdr:colOff>
      <xdr:row>81</xdr:row>
      <xdr:rowOff>46427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892861"/>
          <a:ext cx="889000" cy="4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25849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2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150585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2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82669</xdr:rowOff>
    </xdr:from>
    <xdr:to>
      <xdr:col>23</xdr:col>
      <xdr:colOff>184150</xdr:colOff>
      <xdr:row>82</xdr:row>
      <xdr:rowOff>12819</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99196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8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89351</xdr:rowOff>
    </xdr:from>
    <xdr:to>
      <xdr:col>19</xdr:col>
      <xdr:colOff>184150</xdr:colOff>
      <xdr:row>82</xdr:row>
      <xdr:rowOff>19501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97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29678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745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140271</xdr:rowOff>
    </xdr:from>
    <xdr:to>
      <xdr:col>15</xdr:col>
      <xdr:colOff>133350</xdr:colOff>
      <xdr:row>81</xdr:row>
      <xdr:rowOff>70421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5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80598</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126061</xdr:rowOff>
    </xdr:from>
    <xdr:to>
      <xdr:col>11</xdr:col>
      <xdr:colOff>82550</xdr:colOff>
      <xdr:row>81</xdr:row>
      <xdr:rowOff>56211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66388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167077</xdr:rowOff>
    </xdr:from>
    <xdr:to>
      <xdr:col>7</xdr:col>
      <xdr:colOff>31750</xdr:colOff>
      <xdr:row>81</xdr:row>
      <xdr:rowOff>97227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107404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5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令和２年度以降は、類似団体平均値を上回っていたものの、令和６年度は再び類似団体平均値を下回ってしまった。</a:t>
          </a:r>
        </a:p>
        <a:p>
          <a:r>
            <a:rPr kumimoji="1" lang="ja-JP" altLang="en-US" sz="1300">
              <a:latin typeface="ＭＳ Ｐゴシック" panose="020B0600070205080204" pitchFamily="50" charset="-128"/>
              <a:ea typeface="ＭＳ Ｐゴシック" panose="020B0600070205080204" pitchFamily="50" charset="-128"/>
            </a:rPr>
            <a:t>　主な要因としては、社会人枠採用を開始し、当該採用職員は、同年代の職員よりも給与算定において前歴加算の兼ね合いから給与水準が低くなることがあることや経験年数階層間での変動で給料差が生じたこと等が挙げられる。引き続き、国の給与制度と相違することのない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98778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5647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111072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51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98778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60500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6050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7256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47978</xdr:rowOff>
    </xdr:from>
    <xdr:to>
      <xdr:col>77</xdr:col>
      <xdr:colOff>95250</xdr:colOff>
      <xdr:row>85</xdr:row>
      <xdr:rowOff>149578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6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134355</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70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令和６年度においても、類似団体平均値を下回っているが、全国平均・県平均より高いため、今後も住民サービスを低下させることなく、適正な定員管理を行っていく。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54001</xdr:rowOff>
    </xdr:from>
    <xdr:to>
      <xdr:col>81</xdr:col>
      <xdr:colOff>44450</xdr:colOff>
      <xdr:row>59</xdr:row>
      <xdr:rowOff>70409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169551"/>
          <a:ext cx="8382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71670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58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36144</xdr:rowOff>
    </xdr:from>
    <xdr:to>
      <xdr:col>77</xdr:col>
      <xdr:colOff>44450</xdr:colOff>
      <xdr:row>59</xdr:row>
      <xdr:rowOff>54001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151694"/>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160876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36144</xdr:rowOff>
    </xdr:from>
    <xdr:to>
      <xdr:col>72</xdr:col>
      <xdr:colOff>203200</xdr:colOff>
      <xdr:row>59</xdr:row>
      <xdr:rowOff>47727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15169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138193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37592</xdr:rowOff>
    </xdr:from>
    <xdr:to>
      <xdr:col>68</xdr:col>
      <xdr:colOff>152400</xdr:colOff>
      <xdr:row>59</xdr:row>
      <xdr:rowOff>47727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153142"/>
          <a:ext cx="889000" cy="1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128058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93794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8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19609</xdr:rowOff>
    </xdr:from>
    <xdr:to>
      <xdr:col>81</xdr:col>
      <xdr:colOff>95250</xdr:colOff>
      <xdr:row>59</xdr:row>
      <xdr:rowOff>121209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1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112336</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5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3201</xdr:rowOff>
    </xdr:from>
    <xdr:to>
      <xdr:col>77</xdr:col>
      <xdr:colOff>95250</xdr:colOff>
      <xdr:row>59</xdr:row>
      <xdr:rowOff>104801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1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114978</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887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156794</xdr:rowOff>
    </xdr:from>
    <xdr:to>
      <xdr:col>73</xdr:col>
      <xdr:colOff>44450</xdr:colOff>
      <xdr:row>59</xdr:row>
      <xdr:rowOff>86944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10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97121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869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168377</xdr:rowOff>
    </xdr:from>
    <xdr:to>
      <xdr:col>68</xdr:col>
      <xdr:colOff>203200</xdr:colOff>
      <xdr:row>59</xdr:row>
      <xdr:rowOff>98527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108704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8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158242</xdr:rowOff>
    </xdr:from>
    <xdr:to>
      <xdr:col>64</xdr:col>
      <xdr:colOff>152400</xdr:colOff>
      <xdr:row>59</xdr:row>
      <xdr:rowOff>88392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98569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87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近年は中学校改築事業等の大型事業等の影響により増加傾向であるが、前年度と同数値となった。</a:t>
          </a:r>
        </a:p>
        <a:p>
          <a:r>
            <a:rPr kumimoji="1" lang="ja-JP" altLang="en-US" sz="1300">
              <a:latin typeface="ＭＳ Ｐゴシック" panose="020B0600070205080204" pitchFamily="50" charset="-128"/>
              <a:ea typeface="ＭＳ Ｐゴシック" panose="020B0600070205080204" pitchFamily="50" charset="-128"/>
            </a:rPr>
            <a:t>　今後は、中学校改築事業や、庁舎非常用電源設備改修等の大型事業により増加が見込まれるので、計画的な地方債の発行に努めていく。</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76729</xdr:rowOff>
    </xdr:from>
    <xdr:to>
      <xdr:col>77</xdr:col>
      <xdr:colOff>44450</xdr:colOff>
      <xdr:row>40</xdr:row>
      <xdr:rowOff>127000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3472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76729</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64350"/>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26458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25929</xdr:rowOff>
    </xdr:from>
    <xdr:to>
      <xdr:col>73</xdr:col>
      <xdr:colOff>44450</xdr:colOff>
      <xdr:row>40</xdr:row>
      <xdr:rowOff>127529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137706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5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147108</xdr:rowOff>
    </xdr:from>
    <xdr:to>
      <xdr:col>64</xdr:col>
      <xdr:colOff>152400</xdr:colOff>
      <xdr:row>40</xdr:row>
      <xdr:rowOff>77258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87435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近年は減少傾向にあり、令和４年度から０％となった。</a:t>
          </a:r>
        </a:p>
        <a:p>
          <a:r>
            <a:rPr kumimoji="1" lang="ja-JP" altLang="en-US" sz="1300">
              <a:latin typeface="ＭＳ Ｐゴシック" panose="020B0600070205080204" pitchFamily="50" charset="-128"/>
              <a:ea typeface="ＭＳ Ｐゴシック" panose="020B0600070205080204" pitchFamily="50" charset="-128"/>
            </a:rPr>
            <a:t>　今後は、庁舎非常用電源設備整備事業や町民体育館空調設備整備事業等の大型事業に伴う多額の地方債の償還が見込まれることから、基金積立て等により充当可能財源を増やすなど、後世への負担を少しでも軽減できるよう適正な地方債発行を行う。</a:t>
          </a:r>
        </a:p>
        <a:p>
          <a:r>
            <a:rPr kumimoji="1" lang="ja-JP" altLang="en-US" sz="1300">
              <a:latin typeface="ＭＳ Ｐゴシック" panose="020B0600070205080204" pitchFamily="50" charset="-128"/>
              <a:ea typeface="ＭＳ Ｐゴシック" panose="020B0600070205080204" pitchFamily="50" charset="-128"/>
            </a:rPr>
            <a:t>　また、新規事業の実施等について総点検を図り財政の健全化に努める。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122283</xdr:rowOff>
    </xdr:from>
    <xdr:to>
      <xdr:col>68</xdr:col>
      <xdr:colOff>152400</xdr:colOff>
      <xdr:row>15</xdr:row>
      <xdr:rowOff>101116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3512800" y="2351133"/>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71483</xdr:rowOff>
    </xdr:from>
    <xdr:to>
      <xdr:col>68</xdr:col>
      <xdr:colOff>203200</xdr:colOff>
      <xdr:row>14</xdr:row>
      <xdr:rowOff>1633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30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157860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50316</xdr:rowOff>
    </xdr:from>
    <xdr:to>
      <xdr:col>64</xdr:col>
      <xdr:colOff>152400</xdr:colOff>
      <xdr:row>15</xdr:row>
      <xdr:rowOff>151916</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6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136693</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の増となり、類似団体平均値と比較しても、低い水準で推移している。</a:t>
          </a:r>
        </a:p>
        <a:p>
          <a:r>
            <a:rPr kumimoji="1" lang="ja-JP" altLang="en-US" sz="1300">
              <a:latin typeface="ＭＳ Ｐゴシック" panose="020B0600070205080204" pitchFamily="50" charset="-128"/>
              <a:ea typeface="ＭＳ Ｐゴシック" panose="020B0600070205080204" pitchFamily="50" charset="-128"/>
            </a:rPr>
            <a:t>　主な要因としては、退職者が前年比で０名から３名になったことによる退職金の増や給与改定による任期定めのない職員、会計年度任用職員の基本給増により、人件費が増となった。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今後も人件費の増が予想されるので、適正な会計年度任用職員の配置等取り組む。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109039</xdr:rowOff>
    </xdr:from>
    <xdr:to>
      <xdr:col>24</xdr:col>
      <xdr:colOff>25400</xdr:colOff>
      <xdr:row>34</xdr:row>
      <xdr:rowOff>22497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6688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131553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32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109039</xdr:rowOff>
    </xdr:from>
    <xdr:to>
      <xdr:col>19</xdr:col>
      <xdr:colOff>187325</xdr:colOff>
      <xdr:row>33</xdr:row>
      <xdr:rowOff>167822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766889"/>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9088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81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154758</xdr:rowOff>
    </xdr:from>
    <xdr:to>
      <xdr:col>15</xdr:col>
      <xdr:colOff>98425</xdr:colOff>
      <xdr:row>33</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812608"/>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154758</xdr:rowOff>
    </xdr:from>
    <xdr:to>
      <xdr:col>11</xdr:col>
      <xdr:colOff>9525</xdr:colOff>
      <xdr:row>34</xdr:row>
      <xdr:rowOff>61686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81260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87466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5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143147</xdr:rowOff>
    </xdr:from>
    <xdr:to>
      <xdr:col>24</xdr:col>
      <xdr:colOff>76200</xdr:colOff>
      <xdr:row>34</xdr:row>
      <xdr:rowOff>73297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0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159674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4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58239</xdr:rowOff>
    </xdr:from>
    <xdr:to>
      <xdr:col>20</xdr:col>
      <xdr:colOff>38100</xdr:colOff>
      <xdr:row>33</xdr:row>
      <xdr:rowOff>159839</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170016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8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117022</xdr:rowOff>
    </xdr:from>
    <xdr:to>
      <xdr:col>15</xdr:col>
      <xdr:colOff>149225</xdr:colOff>
      <xdr:row>34</xdr:row>
      <xdr:rowOff>47172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57349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103958</xdr:rowOff>
    </xdr:from>
    <xdr:to>
      <xdr:col>11</xdr:col>
      <xdr:colOff>60325</xdr:colOff>
      <xdr:row>34</xdr:row>
      <xdr:rowOff>34108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6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44285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3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10886</xdr:rowOff>
    </xdr:from>
    <xdr:to>
      <xdr:col>6</xdr:col>
      <xdr:colOff>171450</xdr:colOff>
      <xdr:row>34</xdr:row>
      <xdr:rowOff>112486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122663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物件費に係る経常収支比率は、類似団体平均値と比較すると、概ね低い水準で推移しているものの、前年度と比較すると、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主な要因としては、えびすの湯の光熱水費や学校給食に係る賄材料費等の増が挙げられる。</a:t>
          </a:r>
        </a:p>
        <a:p>
          <a:r>
            <a:rPr kumimoji="1" lang="ja-JP" altLang="en-US" sz="1300">
              <a:latin typeface="ＭＳ Ｐゴシック" panose="020B0600070205080204" pitchFamily="50" charset="-128"/>
              <a:ea typeface="ＭＳ Ｐゴシック" panose="020B0600070205080204" pitchFamily="50" charset="-128"/>
            </a:rPr>
            <a:t>　今後も、燃料費や光熱水費の高騰に伴い、需用費等の増加が見込まれるため、経常的な支出を抑制し、業務の効率化を図り、経費削減に努める。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31750</xdr:rowOff>
    </xdr:from>
    <xdr:to>
      <xdr:col>82</xdr:col>
      <xdr:colOff>107950</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7749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3175</xdr:rowOff>
    </xdr:from>
    <xdr:to>
      <xdr:col>78</xdr:col>
      <xdr:colOff>69850</xdr:colOff>
      <xdr:row>16</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46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165100</xdr:rowOff>
    </xdr:from>
    <xdr:to>
      <xdr:col>73</xdr:col>
      <xdr:colOff>180975</xdr:colOff>
      <xdr:row>16</xdr:row>
      <xdr:rowOff>3175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736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165100</xdr:rowOff>
    </xdr:from>
    <xdr:to>
      <xdr:col>69</xdr:col>
      <xdr:colOff>92075</xdr:colOff>
      <xdr:row>16</xdr:row>
      <xdr:rowOff>136525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7368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57802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123825</xdr:rowOff>
    </xdr:from>
    <xdr:to>
      <xdr:col>74</xdr:col>
      <xdr:colOff>31750</xdr:colOff>
      <xdr:row>16</xdr:row>
      <xdr:rowOff>53975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64152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114300</xdr:rowOff>
    </xdr:from>
    <xdr:to>
      <xdr:col>69</xdr:col>
      <xdr:colOff>142875</xdr:colOff>
      <xdr:row>16</xdr:row>
      <xdr:rowOff>44450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54627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85725</xdr:rowOff>
    </xdr:from>
    <xdr:to>
      <xdr:col>65</xdr:col>
      <xdr:colOff>53975</xdr:colOff>
      <xdr:row>17</xdr:row>
      <xdr:rowOff>15875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82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652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91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扶助費に係る経常収支比率は、類似団体平均値との比較すると、高い水準で推移しているものの、近年は減少傾向にあり、前年度と比較すると、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主な要因としては、児童手当や介護・訓練等給付費が増になったものの、自立支援事業（更生医療）給付や重度心身障害者医療費助成が減になったこと等が挙げられる。</a:t>
          </a:r>
        </a:p>
        <a:p>
          <a:r>
            <a:rPr kumimoji="1" lang="ja-JP" altLang="en-US" sz="1300">
              <a:latin typeface="ＭＳ Ｐゴシック" panose="020B0600070205080204" pitchFamily="50" charset="-128"/>
              <a:ea typeface="ＭＳ Ｐゴシック" panose="020B0600070205080204" pitchFamily="50" charset="-128"/>
            </a:rPr>
            <a:t>　今後も、既存のサービス提供の見直しや、住民ニーズに応じた事業選択を行っていく。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107950</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520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71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12700</xdr:rowOff>
    </xdr:from>
    <xdr:to>
      <xdr:col>11</xdr:col>
      <xdr:colOff>9525</xdr:colOff>
      <xdr:row>59</xdr:row>
      <xdr:rowOff>88900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128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133350</xdr:rowOff>
    </xdr:from>
    <xdr:to>
      <xdr:col>11</xdr:col>
      <xdr:colOff>60325</xdr:colOff>
      <xdr:row>59</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維持補修費に係る経常収支比率は、前年度と同程度で推移している。</a:t>
          </a:r>
        </a:p>
        <a:p>
          <a:r>
            <a:rPr kumimoji="1" lang="ja-JP" altLang="en-US" sz="1300">
              <a:latin typeface="ＭＳ Ｐゴシック" panose="020B0600070205080204" pitchFamily="50" charset="-128"/>
              <a:ea typeface="ＭＳ Ｐゴシック" panose="020B0600070205080204" pitchFamily="50" charset="-128"/>
            </a:rPr>
            <a:t>　今後は、公共施設の老朽化による維持補修費の増加が見込まれる。</a:t>
          </a:r>
        </a:p>
        <a:p>
          <a:r>
            <a:rPr kumimoji="1" lang="ja-JP" altLang="en-US" sz="1300">
              <a:latin typeface="ＭＳ Ｐゴシック" panose="020B0600070205080204" pitchFamily="50" charset="-128"/>
              <a:ea typeface="ＭＳ Ｐゴシック" panose="020B0600070205080204" pitchFamily="50" charset="-128"/>
            </a:rPr>
            <a:t>　繰出金に係る経常収支比率は、前年度と比較すると、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主な要因としては、公立多良木病院企業団の老人保健施設建設事業繰出金や病院事業繰出金が減になったためである。</a:t>
          </a:r>
        </a:p>
        <a:p>
          <a:r>
            <a:rPr kumimoji="1" lang="ja-JP" altLang="en-US" sz="1300">
              <a:latin typeface="ＭＳ Ｐゴシック" panose="020B0600070205080204" pitchFamily="50" charset="-128"/>
              <a:ea typeface="ＭＳ Ｐゴシック" panose="020B0600070205080204" pitchFamily="50" charset="-128"/>
            </a:rPr>
            <a:t>　今後も、同程度で推移すると見込まれるため、独立採算の原則を基に、普通会計の負担額を減らしていくように努める。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73660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99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73660</xdr:rowOff>
    </xdr:from>
    <xdr:to>
      <xdr:col>78</xdr:col>
      <xdr:colOff>69850</xdr:colOff>
      <xdr:row>58</xdr:row>
      <xdr:rowOff>111760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4782800" y="10017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58</xdr:row>
      <xdr:rowOff>134620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893800" y="10055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88917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69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59</xdr:row>
      <xdr:rowOff>62230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100787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81297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972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22860</xdr:rowOff>
    </xdr:from>
    <xdr:to>
      <xdr:col>78</xdr:col>
      <xdr:colOff>120650</xdr:colOff>
      <xdr:row>58</xdr:row>
      <xdr:rowOff>124460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109237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1005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83820</xdr:rowOff>
    </xdr:from>
    <xdr:to>
      <xdr:col>69</xdr:col>
      <xdr:colOff>142875</xdr:colOff>
      <xdr:row>59</xdr:row>
      <xdr:rowOff>13970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170197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97807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補助費等に係る経常収支比率は、類似団体平均値との比較すると、高い水準で推移していたが、令和６年度は前年度と比較すると、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の減となり、類似団体平均値に近付くことができた。</a:t>
          </a:r>
        </a:p>
        <a:p>
          <a:r>
            <a:rPr kumimoji="1" lang="ja-JP" altLang="en-US" sz="1300">
              <a:latin typeface="ＭＳ Ｐゴシック" panose="020B0600070205080204" pitchFamily="50" charset="-128"/>
              <a:ea typeface="ＭＳ Ｐゴシック" panose="020B0600070205080204" pitchFamily="50" charset="-128"/>
            </a:rPr>
            <a:t>　主な要因としては、公立多良木病院企業団の老人保健施設建設事業負担金や病院事業負担金が減になった事等が挙げられる。</a:t>
          </a:r>
        </a:p>
        <a:p>
          <a:r>
            <a:rPr kumimoji="1" lang="ja-JP" altLang="en-US" sz="1300">
              <a:latin typeface="ＭＳ Ｐゴシック" panose="020B0600070205080204" pitchFamily="50" charset="-128"/>
              <a:ea typeface="ＭＳ Ｐゴシック" panose="020B0600070205080204" pitchFamily="50" charset="-128"/>
            </a:rPr>
            <a:t>　今後も、他の構成町村と協議協力のもと、一部事務組合の業務効率化を図り、なお一層の経費削減を図るように努める。</a:t>
          </a: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115570</xdr:rowOff>
    </xdr:from>
    <xdr:to>
      <xdr:col>82</xdr:col>
      <xdr:colOff>107950</xdr:colOff>
      <xdr:row>36</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8777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132715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763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92710</xdr:rowOff>
    </xdr:from>
    <xdr:to>
      <xdr:col>73</xdr:col>
      <xdr:colOff>180975</xdr:colOff>
      <xdr:row>36</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64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92710</xdr:rowOff>
    </xdr:from>
    <xdr:to>
      <xdr:col>69</xdr:col>
      <xdr:colOff>92075</xdr:colOff>
      <xdr:row>37</xdr:row>
      <xdr:rowOff>24130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6491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64770</xdr:rowOff>
    </xdr:from>
    <xdr:to>
      <xdr:col>82</xdr:col>
      <xdr:colOff>158750</xdr:colOff>
      <xdr:row>36</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36847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0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81915</xdr:rowOff>
    </xdr:from>
    <xdr:to>
      <xdr:col>78</xdr:col>
      <xdr:colOff>120650</xdr:colOff>
      <xdr:row>37</xdr:row>
      <xdr:rowOff>12065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168292</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4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41910</xdr:rowOff>
    </xdr:from>
    <xdr:to>
      <xdr:col>69</xdr:col>
      <xdr:colOff>142875</xdr:colOff>
      <xdr:row>36</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公債費に係る経常収支比率は、類似団体平均値と比較すると、低い水準で推移しており、前年度と比較すると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主な要因としては、過疎対策事業債の償還が増になったものの、平成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年度借入分の辺地対策事業債の返還完了による減や平成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年度借入分の緊急防災・減災事業債の返還完了による減等が挙げられる。</a:t>
          </a:r>
        </a:p>
        <a:p>
          <a:r>
            <a:rPr kumimoji="1" lang="ja-JP" altLang="en-US" sz="1300">
              <a:latin typeface="ＭＳ Ｐゴシック" panose="020B0600070205080204" pitchFamily="50" charset="-128"/>
              <a:ea typeface="ＭＳ Ｐゴシック" panose="020B0600070205080204" pitchFamily="50" charset="-128"/>
            </a:rPr>
            <a:t>　今後も中学校改築事業等の大型事業に伴う、元利償還金の増加が見込まれるため、計画的な地方債の発行を行う。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505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187325</xdr:colOff>
      <xdr:row>76</xdr:row>
      <xdr:rowOff>31750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61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035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16511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公債費以外に係る経常収支比率は、年々改善していたが令和６年度においては前年度と比較すると、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の増となっている。</a:t>
          </a:r>
        </a:p>
        <a:p>
          <a:r>
            <a:rPr kumimoji="1" lang="ja-JP" altLang="en-US" sz="1300">
              <a:latin typeface="ＭＳ Ｐゴシック" panose="020B0600070205080204" pitchFamily="50" charset="-128"/>
              <a:ea typeface="ＭＳ Ｐゴシック" panose="020B0600070205080204" pitchFamily="50" charset="-128"/>
            </a:rPr>
            <a:t>　要因としては、繰出し金（</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減）及び補助費等（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減）が減になったものの、人件費（</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増）、物件費（</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増）及び維持補修費（</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増）が増になった事が挙げられる。</a:t>
          </a:r>
        </a:p>
        <a:p>
          <a:r>
            <a:rPr kumimoji="1" lang="ja-JP" altLang="en-US" sz="1300">
              <a:latin typeface="ＭＳ Ｐゴシック" panose="020B0600070205080204" pitchFamily="50" charset="-128"/>
              <a:ea typeface="ＭＳ Ｐゴシック" panose="020B0600070205080204" pitchFamily="50" charset="-128"/>
            </a:rPr>
            <a:t>　今後も、なお一層の経費削減を図るように努める。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165100</xdr:rowOff>
    </xdr:from>
    <xdr:to>
      <xdr:col>82</xdr:col>
      <xdr:colOff>107950</xdr:colOff>
      <xdr:row>77</xdr:row>
      <xdr:rowOff>39370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1953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16511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1953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52088</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18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85089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22197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5097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34289</xdr:rowOff>
    </xdr:from>
    <xdr:to>
      <xdr:col>65</xdr:col>
      <xdr:colOff>53975</xdr:colOff>
      <xdr:row>78</xdr:row>
      <xdr:rowOff>135889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120666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135612</xdr:rowOff>
    </xdr:from>
    <xdr:to>
      <xdr:col>29</xdr:col>
      <xdr:colOff>127000</xdr:colOff>
      <xdr:row>19</xdr:row>
      <xdr:rowOff>14536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69337"/>
          <a:ext cx="647700" cy="50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95034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14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14536</xdr:rowOff>
    </xdr:from>
    <xdr:to>
      <xdr:col>26</xdr:col>
      <xdr:colOff>50800</xdr:colOff>
      <xdr:row>19</xdr:row>
      <xdr:rowOff>37790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9711"/>
          <a:ext cx="698500" cy="23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99960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19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37790</xdr:rowOff>
    </xdr:from>
    <xdr:to>
      <xdr:col>22</xdr:col>
      <xdr:colOff>114300</xdr:colOff>
      <xdr:row>19</xdr:row>
      <xdr:rowOff>48364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42965"/>
          <a:ext cx="698500" cy="1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142566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6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48364</xdr:rowOff>
    </xdr:from>
    <xdr:to>
      <xdr:col>18</xdr:col>
      <xdr:colOff>177800</xdr:colOff>
      <xdr:row>19</xdr:row>
      <xdr:rowOff>84282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53539"/>
          <a:ext cx="698500" cy="35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167132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8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21486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1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84812</xdr:rowOff>
    </xdr:from>
    <xdr:to>
      <xdr:col>29</xdr:col>
      <xdr:colOff>177800</xdr:colOff>
      <xdr:row>19</xdr:row>
      <xdr:rowOff>14962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218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56889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90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135186</xdr:rowOff>
    </xdr:from>
    <xdr:to>
      <xdr:col>26</xdr:col>
      <xdr:colOff>101600</xdr:colOff>
      <xdr:row>19</xdr:row>
      <xdr:rowOff>65336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68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50113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55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158440</xdr:rowOff>
    </xdr:from>
    <xdr:to>
      <xdr:col>22</xdr:col>
      <xdr:colOff>165100</xdr:colOff>
      <xdr:row>19</xdr:row>
      <xdr:rowOff>88590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92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73367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78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169014</xdr:rowOff>
    </xdr:from>
    <xdr:to>
      <xdr:col>19</xdr:col>
      <xdr:colOff>38100</xdr:colOff>
      <xdr:row>19</xdr:row>
      <xdr:rowOff>99164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02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83941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8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33482</xdr:rowOff>
    </xdr:from>
    <xdr:to>
      <xdr:col>15</xdr:col>
      <xdr:colOff>101600</xdr:colOff>
      <xdr:row>19</xdr:row>
      <xdr:rowOff>135082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38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119859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57124</xdr:rowOff>
    </xdr:from>
    <xdr:to>
      <xdr:col>29</xdr:col>
      <xdr:colOff>127000</xdr:colOff>
      <xdr:row>37</xdr:row>
      <xdr:rowOff>82918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181824"/>
          <a:ext cx="647700" cy="25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173214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3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57124</xdr:rowOff>
    </xdr:from>
    <xdr:to>
      <xdr:col>26</xdr:col>
      <xdr:colOff>50800</xdr:colOff>
      <xdr:row>37</xdr:row>
      <xdr:rowOff>88481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81824"/>
          <a:ext cx="698500" cy="31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101204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7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88481</xdr:rowOff>
    </xdr:from>
    <xdr:to>
      <xdr:col>22</xdr:col>
      <xdr:colOff>114300</xdr:colOff>
      <xdr:row>37</xdr:row>
      <xdr:rowOff>146412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213181"/>
          <a:ext cx="698500" cy="579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114787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72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146412</xdr:rowOff>
    </xdr:from>
    <xdr:to>
      <xdr:col>18</xdr:col>
      <xdr:colOff>177800</xdr:colOff>
      <xdr:row>37</xdr:row>
      <xdr:rowOff>267970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271112"/>
          <a:ext cx="698500" cy="121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186510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79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286580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9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32118</xdr:rowOff>
    </xdr:from>
    <xdr:to>
      <xdr:col>29</xdr:col>
      <xdr:colOff>177800</xdr:colOff>
      <xdr:row>37</xdr:row>
      <xdr:rowOff>133718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15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4195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1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6324</xdr:rowOff>
    </xdr:from>
    <xdr:to>
      <xdr:col>26</xdr:col>
      <xdr:colOff>101600</xdr:colOff>
      <xdr:row>37</xdr:row>
      <xdr:rowOff>107924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131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92701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21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37681</xdr:rowOff>
    </xdr:from>
    <xdr:to>
      <xdr:col>22</xdr:col>
      <xdr:colOff>165100</xdr:colOff>
      <xdr:row>37</xdr:row>
      <xdr:rowOff>139281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124058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95612</xdr:rowOff>
    </xdr:from>
    <xdr:to>
      <xdr:col>19</xdr:col>
      <xdr:colOff>38100</xdr:colOff>
      <xdr:row>37</xdr:row>
      <xdr:rowOff>197212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220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181989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30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217170</xdr:rowOff>
    </xdr:from>
    <xdr:to>
      <xdr:col>15</xdr:col>
      <xdr:colOff>101600</xdr:colOff>
      <xdr:row>37</xdr:row>
      <xdr:rowOff>318770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41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303547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42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19169</xdr:rowOff>
    </xdr:from>
    <xdr:to>
      <xdr:col>24</xdr:col>
      <xdr:colOff>63500</xdr:colOff>
      <xdr:row>38</xdr:row>
      <xdr:rowOff>93299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534269"/>
          <a:ext cx="838200" cy="7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60228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89357</xdr:rowOff>
    </xdr:from>
    <xdr:to>
      <xdr:col>19</xdr:col>
      <xdr:colOff>177800</xdr:colOff>
      <xdr:row>38</xdr:row>
      <xdr:rowOff>93299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604457"/>
          <a:ext cx="889000" cy="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53851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05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89357</xdr:rowOff>
    </xdr:from>
    <xdr:to>
      <xdr:col>15</xdr:col>
      <xdr:colOff>50800</xdr:colOff>
      <xdr:row>38</xdr:row>
      <xdr:rowOff>108272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604457"/>
          <a:ext cx="889000" cy="1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72162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7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108272</xdr:rowOff>
    </xdr:from>
    <xdr:to>
      <xdr:col>10</xdr:col>
      <xdr:colOff>114300</xdr:colOff>
      <xdr:row>38</xdr:row>
      <xdr:rowOff>131425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623372"/>
          <a:ext cx="889000" cy="2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86920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8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122148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139818</xdr:rowOff>
    </xdr:from>
    <xdr:to>
      <xdr:col>24</xdr:col>
      <xdr:colOff>114300</xdr:colOff>
      <xdr:row>38</xdr:row>
      <xdr:rowOff>69968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48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118245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4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42499</xdr:rowOff>
    </xdr:from>
    <xdr:to>
      <xdr:col>20</xdr:col>
      <xdr:colOff>38100</xdr:colOff>
      <xdr:row>38</xdr:row>
      <xdr:rowOff>144099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5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135226</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665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38557</xdr:rowOff>
    </xdr:from>
    <xdr:to>
      <xdr:col>15</xdr:col>
      <xdr:colOff>101600</xdr:colOff>
      <xdr:row>38</xdr:row>
      <xdr:rowOff>140157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5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131284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64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57472</xdr:rowOff>
    </xdr:from>
    <xdr:to>
      <xdr:col>10</xdr:col>
      <xdr:colOff>165100</xdr:colOff>
      <xdr:row>38</xdr:row>
      <xdr:rowOff>159072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7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150199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80625</xdr:rowOff>
    </xdr:from>
    <xdr:to>
      <xdr:col>6</xdr:col>
      <xdr:colOff>38100</xdr:colOff>
      <xdr:row>39</xdr:row>
      <xdr:rowOff>10775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1902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8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48489</xdr:rowOff>
    </xdr:from>
    <xdr:to>
      <xdr:col>24</xdr:col>
      <xdr:colOff>63500</xdr:colOff>
      <xdr:row>58</xdr:row>
      <xdr:rowOff>122753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92589"/>
          <a:ext cx="838200" cy="7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31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48489</xdr:rowOff>
    </xdr:from>
    <xdr:to>
      <xdr:col>19</xdr:col>
      <xdr:colOff>177800</xdr:colOff>
      <xdr:row>59</xdr:row>
      <xdr:rowOff>43075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92589"/>
          <a:ext cx="889000" cy="16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9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43075</xdr:rowOff>
    </xdr:from>
    <xdr:to>
      <xdr:col>15</xdr:col>
      <xdr:colOff>50800</xdr:colOff>
      <xdr:row>59</xdr:row>
      <xdr:rowOff>59477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158625"/>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7318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147286</xdr:rowOff>
    </xdr:from>
    <xdr:to>
      <xdr:col>10</xdr:col>
      <xdr:colOff>114300</xdr:colOff>
      <xdr:row>59</xdr:row>
      <xdr:rowOff>59477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91386"/>
          <a:ext cx="889000" cy="8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30235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81095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71953</xdr:rowOff>
    </xdr:from>
    <xdr:to>
      <xdr:col>24</xdr:col>
      <xdr:colOff>114300</xdr:colOff>
      <xdr:row>59</xdr:row>
      <xdr:rowOff>2103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1001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158330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93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169139</xdr:rowOff>
    </xdr:from>
    <xdr:to>
      <xdr:col>20</xdr:col>
      <xdr:colOff>38100</xdr:colOff>
      <xdr:row>58</xdr:row>
      <xdr:rowOff>99289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90416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3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163725</xdr:rowOff>
    </xdr:from>
    <xdr:to>
      <xdr:col>15</xdr:col>
      <xdr:colOff>101600</xdr:colOff>
      <xdr:row>59</xdr:row>
      <xdr:rowOff>93875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1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85002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2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8677</xdr:rowOff>
    </xdr:from>
    <xdr:to>
      <xdr:col>10</xdr:col>
      <xdr:colOff>165100</xdr:colOff>
      <xdr:row>59</xdr:row>
      <xdr:rowOff>110277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1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101404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96486</xdr:rowOff>
    </xdr:from>
    <xdr:to>
      <xdr:col>6</xdr:col>
      <xdr:colOff>38100</xdr:colOff>
      <xdr:row>59</xdr:row>
      <xdr:rowOff>26636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17763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1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34821</xdr:rowOff>
    </xdr:from>
    <xdr:to>
      <xdr:col>24</xdr:col>
      <xdr:colOff>63500</xdr:colOff>
      <xdr:row>78</xdr:row>
      <xdr:rowOff>168470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7921"/>
          <a:ext cx="8382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168470</xdr:rowOff>
    </xdr:from>
    <xdr:to>
      <xdr:col>19</xdr:col>
      <xdr:colOff>177800</xdr:colOff>
      <xdr:row>79</xdr:row>
      <xdr:rowOff>4434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1570"/>
          <a:ext cx="889000" cy="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143803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00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3421</xdr:rowOff>
    </xdr:from>
    <xdr:to>
      <xdr:col>15</xdr:col>
      <xdr:colOff>50800</xdr:colOff>
      <xdr:row>79</xdr:row>
      <xdr:rowOff>4434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47971"/>
          <a:ext cx="889000"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156391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01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161891</xdr:rowOff>
    </xdr:from>
    <xdr:to>
      <xdr:col>10</xdr:col>
      <xdr:colOff>114300</xdr:colOff>
      <xdr:row>79</xdr:row>
      <xdr:rowOff>3421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34991"/>
          <a:ext cx="889000" cy="1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4537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42336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0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155471</xdr:rowOff>
    </xdr:from>
    <xdr:to>
      <xdr:col>24</xdr:col>
      <xdr:colOff>114300</xdr:colOff>
      <xdr:row>78</xdr:row>
      <xdr:rowOff>85621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133898</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117670</xdr:rowOff>
    </xdr:from>
    <xdr:to>
      <xdr:col>20</xdr:col>
      <xdr:colOff>38100</xdr:colOff>
      <xdr:row>79</xdr:row>
      <xdr:rowOff>47820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38947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125084</xdr:rowOff>
    </xdr:from>
    <xdr:to>
      <xdr:col>15</xdr:col>
      <xdr:colOff>101600</xdr:colOff>
      <xdr:row>79</xdr:row>
      <xdr:rowOff>55234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46361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9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124071</xdr:rowOff>
    </xdr:from>
    <xdr:to>
      <xdr:col>10</xdr:col>
      <xdr:colOff>165100</xdr:colOff>
      <xdr:row>79</xdr:row>
      <xdr:rowOff>54221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9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45348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8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111091</xdr:rowOff>
    </xdr:from>
    <xdr:to>
      <xdr:col>6</xdr:col>
      <xdr:colOff>38100</xdr:colOff>
      <xdr:row>79</xdr:row>
      <xdr:rowOff>41241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32368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77922</xdr:rowOff>
    </xdr:from>
    <xdr:to>
      <xdr:col>24</xdr:col>
      <xdr:colOff>63500</xdr:colOff>
      <xdr:row>93</xdr:row>
      <xdr:rowOff>129843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022772"/>
          <a:ext cx="838200" cy="5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42153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29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129843</xdr:rowOff>
    </xdr:from>
    <xdr:to>
      <xdr:col>19</xdr:col>
      <xdr:colOff>177800</xdr:colOff>
      <xdr:row>94</xdr:row>
      <xdr:rowOff>1223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074693"/>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20793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47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34635</xdr:rowOff>
    </xdr:from>
    <xdr:to>
      <xdr:col>15</xdr:col>
      <xdr:colOff>50800</xdr:colOff>
      <xdr:row>94</xdr:row>
      <xdr:rowOff>1223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979485"/>
          <a:ext cx="889000" cy="1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113011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34635</xdr:rowOff>
    </xdr:from>
    <xdr:to>
      <xdr:col>10</xdr:col>
      <xdr:colOff>114300</xdr:colOff>
      <xdr:row>94</xdr:row>
      <xdr:rowOff>98625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979485"/>
          <a:ext cx="889000" cy="23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7662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466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111100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4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27122</xdr:rowOff>
    </xdr:from>
    <xdr:to>
      <xdr:col>24</xdr:col>
      <xdr:colOff>114300</xdr:colOff>
      <xdr:row>93</xdr:row>
      <xdr:rowOff>128722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7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49999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82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79043</xdr:rowOff>
    </xdr:from>
    <xdr:to>
      <xdr:col>20</xdr:col>
      <xdr:colOff>38100</xdr:colOff>
      <xdr:row>94</xdr:row>
      <xdr:rowOff>9193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02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25720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7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121873</xdr:rowOff>
    </xdr:from>
    <xdr:to>
      <xdr:col>15</xdr:col>
      <xdr:colOff>101600</xdr:colOff>
      <xdr:row>94</xdr:row>
      <xdr:rowOff>52023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6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68550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4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155285</xdr:rowOff>
    </xdr:from>
    <xdr:to>
      <xdr:col>10</xdr:col>
      <xdr:colOff>165100</xdr:colOff>
      <xdr:row>93</xdr:row>
      <xdr:rowOff>85435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92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101962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703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47825</xdr:rowOff>
    </xdr:from>
    <xdr:to>
      <xdr:col>6</xdr:col>
      <xdr:colOff>38100</xdr:colOff>
      <xdr:row>94</xdr:row>
      <xdr:rowOff>149425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6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165952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36300</xdr:rowOff>
    </xdr:from>
    <xdr:to>
      <xdr:col>55</xdr:col>
      <xdr:colOff>0</xdr:colOff>
      <xdr:row>37</xdr:row>
      <xdr:rowOff>107420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79950"/>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100067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0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98274</xdr:rowOff>
    </xdr:from>
    <xdr:to>
      <xdr:col>50</xdr:col>
      <xdr:colOff>114300</xdr:colOff>
      <xdr:row>37</xdr:row>
      <xdr:rowOff>107420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41924"/>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67827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0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86354</xdr:rowOff>
    </xdr:from>
    <xdr:to>
      <xdr:col>45</xdr:col>
      <xdr:colOff>177800</xdr:colOff>
      <xdr:row>37</xdr:row>
      <xdr:rowOff>98274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30004"/>
          <a:ext cx="889000" cy="1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88450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0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105138</xdr:rowOff>
    </xdr:from>
    <xdr:to>
      <xdr:col>41</xdr:col>
      <xdr:colOff>50800</xdr:colOff>
      <xdr:row>37</xdr:row>
      <xdr:rowOff>86354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277338"/>
          <a:ext cx="889000" cy="1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120748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12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95156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2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156950</xdr:rowOff>
    </xdr:from>
    <xdr:to>
      <xdr:col>55</xdr:col>
      <xdr:colOff>50800</xdr:colOff>
      <xdr:row>37</xdr:row>
      <xdr:rowOff>87100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2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135377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56620</xdr:rowOff>
    </xdr:from>
    <xdr:to>
      <xdr:col>50</xdr:col>
      <xdr:colOff>165100</xdr:colOff>
      <xdr:row>37</xdr:row>
      <xdr:rowOff>158220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149347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9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47474</xdr:rowOff>
    </xdr:from>
    <xdr:to>
      <xdr:col>46</xdr:col>
      <xdr:colOff>38100</xdr:colOff>
      <xdr:row>37</xdr:row>
      <xdr:rowOff>149074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140201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8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35554</xdr:rowOff>
    </xdr:from>
    <xdr:to>
      <xdr:col>41</xdr:col>
      <xdr:colOff>101600</xdr:colOff>
      <xdr:row>37</xdr:row>
      <xdr:rowOff>137154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128281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54338</xdr:rowOff>
    </xdr:from>
    <xdr:to>
      <xdr:col>36</xdr:col>
      <xdr:colOff>165100</xdr:colOff>
      <xdr:row>36</xdr:row>
      <xdr:rowOff>155938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2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147065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3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46741</xdr:rowOff>
    </xdr:from>
    <xdr:to>
      <xdr:col>55</xdr:col>
      <xdr:colOff>0</xdr:colOff>
      <xdr:row>58</xdr:row>
      <xdr:rowOff>130607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990841"/>
          <a:ext cx="838200" cy="8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47815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49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46741</xdr:rowOff>
    </xdr:from>
    <xdr:to>
      <xdr:col>50</xdr:col>
      <xdr:colOff>114300</xdr:colOff>
      <xdr:row>58</xdr:row>
      <xdr:rowOff>63459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90841"/>
          <a:ext cx="889000" cy="1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19296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62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951</xdr:rowOff>
    </xdr:from>
    <xdr:to>
      <xdr:col>45</xdr:col>
      <xdr:colOff>177800</xdr:colOff>
      <xdr:row>58</xdr:row>
      <xdr:rowOff>63459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45051"/>
          <a:ext cx="889000" cy="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951</xdr:rowOff>
    </xdr:from>
    <xdr:to>
      <xdr:col>41</xdr:col>
      <xdr:colOff>50800</xdr:colOff>
      <xdr:row>58</xdr:row>
      <xdr:rowOff>118459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45051"/>
          <a:ext cx="889000" cy="11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6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10768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61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79807</xdr:rowOff>
    </xdr:from>
    <xdr:to>
      <xdr:col>55</xdr:col>
      <xdr:colOff>50800</xdr:colOff>
      <xdr:row>59</xdr:row>
      <xdr:rowOff>9957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100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166184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3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167391</xdr:rowOff>
    </xdr:from>
    <xdr:to>
      <xdr:col>50</xdr:col>
      <xdr:colOff>165100</xdr:colOff>
      <xdr:row>58</xdr:row>
      <xdr:rowOff>97541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88668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1003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12659</xdr:rowOff>
    </xdr:from>
    <xdr:to>
      <xdr:col>46</xdr:col>
      <xdr:colOff>38100</xdr:colOff>
      <xdr:row>58</xdr:row>
      <xdr:rowOff>114259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5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105386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1004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121601</xdr:rowOff>
    </xdr:from>
    <xdr:to>
      <xdr:col>41</xdr:col>
      <xdr:colOff>101600</xdr:colOff>
      <xdr:row>58</xdr:row>
      <xdr:rowOff>51751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9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42878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98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67659</xdr:rowOff>
    </xdr:from>
    <xdr:to>
      <xdr:col>36</xdr:col>
      <xdr:colOff>165100</xdr:colOff>
      <xdr:row>58</xdr:row>
      <xdr:rowOff>169259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100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10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76122</xdr:rowOff>
    </xdr:from>
    <xdr:to>
      <xdr:col>55</xdr:col>
      <xdr:colOff>0</xdr:colOff>
      <xdr:row>78</xdr:row>
      <xdr:rowOff>90912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49222"/>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24232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5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90912</xdr:rowOff>
    </xdr:from>
    <xdr:to>
      <xdr:col>50</xdr:col>
      <xdr:colOff>114300</xdr:colOff>
      <xdr:row>78</xdr:row>
      <xdr:rowOff>104797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64012"/>
          <a:ext cx="889000" cy="1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65701</xdr:rowOff>
    </xdr:from>
    <xdr:to>
      <xdr:col>45</xdr:col>
      <xdr:colOff>177800</xdr:colOff>
      <xdr:row>78</xdr:row>
      <xdr:rowOff>104797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38801"/>
          <a:ext cx="889000" cy="3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65701</xdr:rowOff>
    </xdr:from>
    <xdr:to>
      <xdr:col>41</xdr:col>
      <xdr:colOff>50800</xdr:colOff>
      <xdr:row>78</xdr:row>
      <xdr:rowOff>104290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38801"/>
          <a:ext cx="889000" cy="3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166602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2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25322</xdr:rowOff>
    </xdr:from>
    <xdr:to>
      <xdr:col>55</xdr:col>
      <xdr:colOff>50800</xdr:colOff>
      <xdr:row>78</xdr:row>
      <xdr:rowOff>126922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9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111699</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40112</xdr:rowOff>
    </xdr:from>
    <xdr:to>
      <xdr:col>50</xdr:col>
      <xdr:colOff>165100</xdr:colOff>
      <xdr:row>78</xdr:row>
      <xdr:rowOff>141712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132839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5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53997</xdr:rowOff>
    </xdr:from>
    <xdr:to>
      <xdr:col>46</xdr:col>
      <xdr:colOff>38100</xdr:colOff>
      <xdr:row>78</xdr:row>
      <xdr:rowOff>155597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2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146724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1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14901</xdr:rowOff>
    </xdr:from>
    <xdr:to>
      <xdr:col>41</xdr:col>
      <xdr:colOff>101600</xdr:colOff>
      <xdr:row>78</xdr:row>
      <xdr:rowOff>116501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8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107628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8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53490</xdr:rowOff>
    </xdr:from>
    <xdr:to>
      <xdr:col>36</xdr:col>
      <xdr:colOff>165100</xdr:colOff>
      <xdr:row>78</xdr:row>
      <xdr:rowOff>155090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2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146217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1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153603</xdr:rowOff>
    </xdr:from>
    <xdr:to>
      <xdr:col>55</xdr:col>
      <xdr:colOff>0</xdr:colOff>
      <xdr:row>98</xdr:row>
      <xdr:rowOff>95104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84253"/>
          <a:ext cx="838200" cy="11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114826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74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153603</xdr:rowOff>
    </xdr:from>
    <xdr:to>
      <xdr:col>50</xdr:col>
      <xdr:colOff>114300</xdr:colOff>
      <xdr:row>98</xdr:row>
      <xdr:rowOff>13219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784253"/>
          <a:ext cx="889000" cy="3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134463</xdr:rowOff>
    </xdr:from>
    <xdr:to>
      <xdr:col>45</xdr:col>
      <xdr:colOff>177800</xdr:colOff>
      <xdr:row>98</xdr:row>
      <xdr:rowOff>13219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765113"/>
          <a:ext cx="889000" cy="5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70090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52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134463</xdr:rowOff>
    </xdr:from>
    <xdr:to>
      <xdr:col>41</xdr:col>
      <xdr:colOff>50800</xdr:colOff>
      <xdr:row>98</xdr:row>
      <xdr:rowOff>72225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65113"/>
          <a:ext cx="889000" cy="10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54811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56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44304</xdr:rowOff>
    </xdr:from>
    <xdr:to>
      <xdr:col>55</xdr:col>
      <xdr:colOff>50800</xdr:colOff>
      <xdr:row>98</xdr:row>
      <xdr:rowOff>145904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130681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102803</xdr:rowOff>
    </xdr:from>
    <xdr:to>
      <xdr:col>50</xdr:col>
      <xdr:colOff>165100</xdr:colOff>
      <xdr:row>98</xdr:row>
      <xdr:rowOff>32953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49480</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0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133869</xdr:rowOff>
    </xdr:from>
    <xdr:to>
      <xdr:col>46</xdr:col>
      <xdr:colOff>38100</xdr:colOff>
      <xdr:row>98</xdr:row>
      <xdr:rowOff>64019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55146</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85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83663</xdr:rowOff>
    </xdr:from>
    <xdr:to>
      <xdr:col>41</xdr:col>
      <xdr:colOff>101600</xdr:colOff>
      <xdr:row>98</xdr:row>
      <xdr:rowOff>13813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1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30340</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8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21425</xdr:rowOff>
    </xdr:from>
    <xdr:to>
      <xdr:col>36</xdr:col>
      <xdr:colOff>165100</xdr:colOff>
      <xdr:row>98</xdr:row>
      <xdr:rowOff>123025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114152</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171214</xdr:rowOff>
    </xdr:from>
    <xdr:to>
      <xdr:col>85</xdr:col>
      <xdr:colOff>127000</xdr:colOff>
      <xdr:row>37</xdr:row>
      <xdr:rowOff>126909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343414"/>
          <a:ext cx="838200" cy="12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64878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7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126909</xdr:rowOff>
    </xdr:from>
    <xdr:to>
      <xdr:col>81</xdr:col>
      <xdr:colOff>50800</xdr:colOff>
      <xdr:row>37</xdr:row>
      <xdr:rowOff>166337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470559"/>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134786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64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15668</xdr:rowOff>
    </xdr:from>
    <xdr:to>
      <xdr:col>76</xdr:col>
      <xdr:colOff>114300</xdr:colOff>
      <xdr:row>37</xdr:row>
      <xdr:rowOff>166337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359318"/>
          <a:ext cx="889000" cy="15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153095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66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15668</xdr:rowOff>
    </xdr:from>
    <xdr:to>
      <xdr:col>71</xdr:col>
      <xdr:colOff>177800</xdr:colOff>
      <xdr:row>38</xdr:row>
      <xdr:rowOff>21513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359318"/>
          <a:ext cx="889000" cy="17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163720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7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111958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6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120414</xdr:rowOff>
    </xdr:from>
    <xdr:to>
      <xdr:col>85</xdr:col>
      <xdr:colOff>177800</xdr:colOff>
      <xdr:row>37</xdr:row>
      <xdr:rowOff>50564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29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143291</xdr:rowOff>
    </xdr:from>
    <xdr:ext cx="534377"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1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76109</xdr:rowOff>
    </xdr:from>
    <xdr:to>
      <xdr:col>81</xdr:col>
      <xdr:colOff>101600</xdr:colOff>
      <xdr:row>38</xdr:row>
      <xdr:rowOff>6259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4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22786</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19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115538</xdr:rowOff>
    </xdr:from>
    <xdr:to>
      <xdr:col>76</xdr:col>
      <xdr:colOff>165100</xdr:colOff>
      <xdr:row>38</xdr:row>
      <xdr:rowOff>45687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4591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62215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2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136318</xdr:rowOff>
    </xdr:from>
    <xdr:to>
      <xdr:col>72</xdr:col>
      <xdr:colOff>38100</xdr:colOff>
      <xdr:row>37</xdr:row>
      <xdr:rowOff>66468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30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82995</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08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142164</xdr:rowOff>
    </xdr:from>
    <xdr:to>
      <xdr:col>67</xdr:col>
      <xdr:colOff>101600</xdr:colOff>
      <xdr:row>38</xdr:row>
      <xdr:rowOff>72313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88841</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47111" y="626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134054</xdr:rowOff>
    </xdr:from>
    <xdr:to>
      <xdr:col>85</xdr:col>
      <xdr:colOff>127000</xdr:colOff>
      <xdr:row>76</xdr:row>
      <xdr:rowOff>145593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164254"/>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48167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35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145593</xdr:rowOff>
    </xdr:from>
    <xdr:to>
      <xdr:col>81</xdr:col>
      <xdr:colOff>50800</xdr:colOff>
      <xdr:row>76</xdr:row>
      <xdr:rowOff>148081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17579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159003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67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148081</xdr:rowOff>
    </xdr:from>
    <xdr:to>
      <xdr:col>76</xdr:col>
      <xdr:colOff>114300</xdr:colOff>
      <xdr:row>77</xdr:row>
      <xdr:rowOff>8035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78281"/>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8035</xdr:rowOff>
    </xdr:from>
    <xdr:to>
      <xdr:col>71</xdr:col>
      <xdr:colOff>177800</xdr:colOff>
      <xdr:row>77</xdr:row>
      <xdr:rowOff>21893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09685"/>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5969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269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41749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83254</xdr:rowOff>
    </xdr:from>
    <xdr:to>
      <xdr:col>85</xdr:col>
      <xdr:colOff>177800</xdr:colOff>
      <xdr:row>77</xdr:row>
      <xdr:rowOff>13404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1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61681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9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94793</xdr:rowOff>
    </xdr:from>
    <xdr:to>
      <xdr:col>81</xdr:col>
      <xdr:colOff>101600</xdr:colOff>
      <xdr:row>77</xdr:row>
      <xdr:rowOff>24943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16070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97281</xdr:rowOff>
    </xdr:from>
    <xdr:to>
      <xdr:col>76</xdr:col>
      <xdr:colOff>165100</xdr:colOff>
      <xdr:row>77</xdr:row>
      <xdr:rowOff>27431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18558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2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128685</xdr:rowOff>
    </xdr:from>
    <xdr:to>
      <xdr:col>72</xdr:col>
      <xdr:colOff>38100</xdr:colOff>
      <xdr:row>77</xdr:row>
      <xdr:rowOff>58835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49962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142543</xdr:rowOff>
    </xdr:from>
    <xdr:to>
      <xdr:col>67</xdr:col>
      <xdr:colOff>101600</xdr:colOff>
      <xdr:row>77</xdr:row>
      <xdr:rowOff>72693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7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63820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6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14157</xdr:rowOff>
    </xdr:from>
    <xdr:to>
      <xdr:col>85</xdr:col>
      <xdr:colOff>127000</xdr:colOff>
      <xdr:row>98</xdr:row>
      <xdr:rowOff>23149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16257"/>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76885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36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28311</xdr:rowOff>
    </xdr:from>
    <xdr:to>
      <xdr:col>81</xdr:col>
      <xdr:colOff>50800</xdr:colOff>
      <xdr:row>98</xdr:row>
      <xdr:rowOff>23149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658961"/>
          <a:ext cx="889000" cy="16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28311</xdr:rowOff>
    </xdr:from>
    <xdr:to>
      <xdr:col>76</xdr:col>
      <xdr:colOff>114300</xdr:colOff>
      <xdr:row>98</xdr:row>
      <xdr:rowOff>67233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58961"/>
          <a:ext cx="889000" cy="21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131937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67233</xdr:rowOff>
    </xdr:from>
    <xdr:to>
      <xdr:col>71</xdr:col>
      <xdr:colOff>177800</xdr:colOff>
      <xdr:row>98</xdr:row>
      <xdr:rowOff>93374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6933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163851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5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134807</xdr:rowOff>
    </xdr:from>
    <xdr:to>
      <xdr:col>85</xdr:col>
      <xdr:colOff>177800</xdr:colOff>
      <xdr:row>98</xdr:row>
      <xdr:rowOff>64957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113234</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4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143799</xdr:rowOff>
    </xdr:from>
    <xdr:to>
      <xdr:col>81</xdr:col>
      <xdr:colOff>101600</xdr:colOff>
      <xdr:row>98</xdr:row>
      <xdr:rowOff>73949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65076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6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148961</xdr:rowOff>
    </xdr:from>
    <xdr:to>
      <xdr:col>76</xdr:col>
      <xdr:colOff>165100</xdr:colOff>
      <xdr:row>97</xdr:row>
      <xdr:rowOff>79111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0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95638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38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16433</xdr:rowOff>
    </xdr:from>
    <xdr:to>
      <xdr:col>72</xdr:col>
      <xdr:colOff>38100</xdr:colOff>
      <xdr:row>98</xdr:row>
      <xdr:rowOff>118033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109160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91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42574</xdr:rowOff>
    </xdr:from>
    <xdr:to>
      <xdr:col>67</xdr:col>
      <xdr:colOff>101600</xdr:colOff>
      <xdr:row>98</xdr:row>
      <xdr:rowOff>144174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4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135301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3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114554</xdr:rowOff>
    </xdr:from>
    <xdr:to>
      <xdr:col>116</xdr:col>
      <xdr:colOff>63500</xdr:colOff>
      <xdr:row>37</xdr:row>
      <xdr:rowOff>64414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286754"/>
          <a:ext cx="838200" cy="12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64414</xdr:rowOff>
    </xdr:from>
    <xdr:to>
      <xdr:col>111</xdr:col>
      <xdr:colOff>177800</xdr:colOff>
      <xdr:row>37</xdr:row>
      <xdr:rowOff>102514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080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102514</xdr:rowOff>
    </xdr:from>
    <xdr:to>
      <xdr:col>107</xdr:col>
      <xdr:colOff>50800</xdr:colOff>
      <xdr:row>37</xdr:row>
      <xdr:rowOff>133185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46164"/>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133185</xdr:rowOff>
    </xdr:from>
    <xdr:to>
      <xdr:col>102</xdr:col>
      <xdr:colOff>114300</xdr:colOff>
      <xdr:row>37</xdr:row>
      <xdr:rowOff>160236</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476835"/>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63754</xdr:rowOff>
    </xdr:from>
    <xdr:to>
      <xdr:col>116</xdr:col>
      <xdr:colOff>114300</xdr:colOff>
      <xdr:row>36</xdr:row>
      <xdr:rowOff>165354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86631</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08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13614</xdr:rowOff>
    </xdr:from>
    <xdr:to>
      <xdr:col>112</xdr:col>
      <xdr:colOff>38100</xdr:colOff>
      <xdr:row>37</xdr:row>
      <xdr:rowOff>115214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131741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51714</xdr:rowOff>
    </xdr:from>
    <xdr:to>
      <xdr:col>107</xdr:col>
      <xdr:colOff>101600</xdr:colOff>
      <xdr:row>37</xdr:row>
      <xdr:rowOff>153314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169841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82385</xdr:rowOff>
    </xdr:from>
    <xdr:to>
      <xdr:col>102</xdr:col>
      <xdr:colOff>165100</xdr:colOff>
      <xdr:row>38</xdr:row>
      <xdr:rowOff>12535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4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29062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0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109436</xdr:rowOff>
    </xdr:from>
    <xdr:to>
      <xdr:col>98</xdr:col>
      <xdr:colOff>38100</xdr:colOff>
      <xdr:row>38</xdr:row>
      <xdr:rowOff>39586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5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56113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2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33432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06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1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85118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157094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129654</xdr:rowOff>
    </xdr:from>
    <xdr:to>
      <xdr:col>116</xdr:col>
      <xdr:colOff>63500</xdr:colOff>
      <xdr:row>73</xdr:row>
      <xdr:rowOff>169405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474054"/>
          <a:ext cx="838200" cy="2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129654</xdr:rowOff>
    </xdr:from>
    <xdr:to>
      <xdr:col>111</xdr:col>
      <xdr:colOff>177800</xdr:colOff>
      <xdr:row>72</xdr:row>
      <xdr:rowOff>165532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74054"/>
          <a:ext cx="8890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165532</xdr:rowOff>
    </xdr:from>
    <xdr:to>
      <xdr:col>107</xdr:col>
      <xdr:colOff>50800</xdr:colOff>
      <xdr:row>72</xdr:row>
      <xdr:rowOff>169787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09932"/>
          <a:ext cx="889000" cy="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59377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7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169787</xdr:rowOff>
    </xdr:from>
    <xdr:to>
      <xdr:col>102</xdr:col>
      <xdr:colOff>114300</xdr:colOff>
      <xdr:row>73</xdr:row>
      <xdr:rowOff>33451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14187"/>
          <a:ext cx="889000" cy="3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129138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4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118605</xdr:rowOff>
    </xdr:from>
    <xdr:to>
      <xdr:col>116</xdr:col>
      <xdr:colOff>114300</xdr:colOff>
      <xdr:row>74</xdr:row>
      <xdr:rowOff>48755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141482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8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78854</xdr:rowOff>
    </xdr:from>
    <xdr:to>
      <xdr:col>112</xdr:col>
      <xdr:colOff>38100</xdr:colOff>
      <xdr:row>73</xdr:row>
      <xdr:rowOff>9004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42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25531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114732</xdr:rowOff>
    </xdr:from>
    <xdr:to>
      <xdr:col>107</xdr:col>
      <xdr:colOff>101600</xdr:colOff>
      <xdr:row>73</xdr:row>
      <xdr:rowOff>44882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4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61409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3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118987</xdr:rowOff>
    </xdr:from>
    <xdr:to>
      <xdr:col>102</xdr:col>
      <xdr:colOff>165100</xdr:colOff>
      <xdr:row>73</xdr:row>
      <xdr:rowOff>49137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6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65664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3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154101</xdr:rowOff>
    </xdr:from>
    <xdr:to>
      <xdr:col>98</xdr:col>
      <xdr:colOff>38100</xdr:colOff>
      <xdr:row>73</xdr:row>
      <xdr:rowOff>84251</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100778</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27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補助費等については、住民一人あたり</a:t>
          </a:r>
          <a:r>
            <a:rPr kumimoji="1" lang="en-US" altLang="ja-JP" sz="1300">
              <a:latin typeface="ＭＳ Ｐゴシック" panose="020B0600070205080204" pitchFamily="50" charset="-128"/>
              <a:ea typeface="ＭＳ Ｐゴシック" panose="020B0600070205080204" pitchFamily="50" charset="-128"/>
            </a:rPr>
            <a:t>184,278</a:t>
          </a:r>
          <a:r>
            <a:rPr kumimoji="1" lang="ja-JP" altLang="en-US" sz="1300">
              <a:latin typeface="ＭＳ Ｐゴシック" panose="020B0600070205080204" pitchFamily="50" charset="-128"/>
              <a:ea typeface="ＭＳ Ｐゴシック" panose="020B0600070205080204" pitchFamily="50" charset="-128"/>
            </a:rPr>
            <a:t>円となっており、下水道事業会計補助金の増の影響により、前年度と比較すると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37,333</a:t>
          </a:r>
          <a:r>
            <a:rPr kumimoji="1" lang="ja-JP" altLang="en-US" sz="1300">
              <a:latin typeface="ＭＳ Ｐゴシック" panose="020B0600070205080204" pitchFamily="50" charset="-128"/>
              <a:ea typeface="ＭＳ Ｐゴシック" panose="020B0600070205080204" pitchFamily="50" charset="-128"/>
            </a:rPr>
            <a:t>円の増となっているものの、</a:t>
          </a:r>
        </a:p>
        <a:p>
          <a:r>
            <a:rPr kumimoji="1" lang="ja-JP" altLang="en-US" sz="1300">
              <a:latin typeface="ＭＳ Ｐゴシック" panose="020B0600070205080204" pitchFamily="50" charset="-128"/>
              <a:ea typeface="ＭＳ Ｐゴシック" panose="020B0600070205080204" pitchFamily="50" charset="-128"/>
            </a:rPr>
            <a:t>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85,569</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年度に竣工した中学校校舎改築事業に伴う減や町道口の坪覚井線整備事業等の事業費が前年度と比較し減になった影響等により、前年度と比較すると</a:t>
          </a:r>
          <a:r>
            <a:rPr kumimoji="1" lang="en-US" altLang="ja-JP" sz="1300">
              <a:latin typeface="ＭＳ Ｐゴシック" panose="020B0600070205080204" pitchFamily="50" charset="-128"/>
              <a:ea typeface="ＭＳ Ｐゴシック" panose="020B0600070205080204" pitchFamily="50" charset="-128"/>
            </a:rPr>
            <a:t>51,361</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また、物件費においても、住民一人あたり</a:t>
          </a:r>
          <a:r>
            <a:rPr kumimoji="1" lang="en-US" altLang="ja-JP" sz="1300">
              <a:latin typeface="ＭＳ Ｐゴシック" panose="020B0600070205080204" pitchFamily="50" charset="-128"/>
              <a:ea typeface="ＭＳ Ｐゴシック" panose="020B0600070205080204" pitchFamily="50" charset="-128"/>
            </a:rPr>
            <a:t>124,448</a:t>
          </a:r>
          <a:r>
            <a:rPr kumimoji="1" lang="ja-JP" altLang="en-US" sz="1300">
              <a:latin typeface="ＭＳ Ｐゴシック" panose="020B0600070205080204" pitchFamily="50" charset="-128"/>
              <a:ea typeface="ＭＳ Ｐゴシック" panose="020B0600070205080204" pitchFamily="50" charset="-128"/>
            </a:rPr>
            <a:t>円となっており、中学校校舎等撤去等の影響により、前年度と比較すると、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19,492</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938,</a:t>
          </a:r>
          <a:r>
            <a:rPr kumimoji="1" lang="en-US" altLang="ja-JP" sz="1300" baseline="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325</a:t>
          </a:r>
          <a:r>
            <a:rPr kumimoji="1" lang="ja-JP" altLang="en-US" sz="1300">
              <a:latin typeface="ＭＳ Ｐゴシック" panose="020B0600070205080204" pitchFamily="50" charset="-128"/>
              <a:ea typeface="ＭＳ Ｐゴシック" panose="020B0600070205080204" pitchFamily="50" charset="-128"/>
            </a:rPr>
            <a:t>円の減になった。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8,321
8,259
165.86
8,342,487
7,806,756
469,765
4,271,844
6,107,513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581</xdr:rowOff>
    </xdr:from>
    <xdr:to>
      <xdr:col>24</xdr:col>
      <xdr:colOff>63500</xdr:colOff>
      <xdr:row>38</xdr:row>
      <xdr:rowOff>64044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15681"/>
          <a:ext cx="838200" cy="6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168111</xdr:rowOff>
    </xdr:from>
    <xdr:to>
      <xdr:col>19</xdr:col>
      <xdr:colOff>177800</xdr:colOff>
      <xdr:row>38</xdr:row>
      <xdr:rowOff>581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11761"/>
          <a:ext cx="889000" cy="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166967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599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168111</xdr:rowOff>
    </xdr:from>
    <xdr:to>
      <xdr:col>15</xdr:col>
      <xdr:colOff>50800</xdr:colOff>
      <xdr:row>38</xdr:row>
      <xdr:rowOff>29210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11761"/>
          <a:ext cx="889000" cy="3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28393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02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29210</xdr:rowOff>
    </xdr:from>
    <xdr:to>
      <xdr:col>10</xdr:col>
      <xdr:colOff>114300</xdr:colOff>
      <xdr:row>38</xdr:row>
      <xdr:rowOff>33129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4431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54627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0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06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13244</xdr:rowOff>
    </xdr:from>
    <xdr:to>
      <xdr:col>24</xdr:col>
      <xdr:colOff>114300</xdr:colOff>
      <xdr:row>38</xdr:row>
      <xdr:rowOff>114844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5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99621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4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121231</xdr:rowOff>
    </xdr:from>
    <xdr:to>
      <xdr:col>20</xdr:col>
      <xdr:colOff>38100</xdr:colOff>
      <xdr:row>38</xdr:row>
      <xdr:rowOff>51381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42508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5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117312</xdr:rowOff>
    </xdr:from>
    <xdr:to>
      <xdr:col>15</xdr:col>
      <xdr:colOff>101600</xdr:colOff>
      <xdr:row>38</xdr:row>
      <xdr:rowOff>47462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6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38588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5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149860</xdr:rowOff>
    </xdr:from>
    <xdr:to>
      <xdr:col>10</xdr:col>
      <xdr:colOff>165100</xdr:colOff>
      <xdr:row>38</xdr:row>
      <xdr:rowOff>80010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71137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153779</xdr:rowOff>
    </xdr:from>
    <xdr:to>
      <xdr:col>6</xdr:col>
      <xdr:colOff>38100</xdr:colOff>
      <xdr:row>38</xdr:row>
      <xdr:rowOff>83929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9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75056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9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22561</xdr:rowOff>
    </xdr:from>
    <xdr:to>
      <xdr:col>24</xdr:col>
      <xdr:colOff>63500</xdr:colOff>
      <xdr:row>57</xdr:row>
      <xdr:rowOff>79818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95211"/>
          <a:ext cx="838200" cy="5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50668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80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4954</xdr:rowOff>
    </xdr:from>
    <xdr:to>
      <xdr:col>19</xdr:col>
      <xdr:colOff>177800</xdr:colOff>
      <xdr:row>57</xdr:row>
      <xdr:rowOff>79818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77604"/>
          <a:ext cx="889000" cy="7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2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4954</xdr:rowOff>
    </xdr:from>
    <xdr:to>
      <xdr:col>15</xdr:col>
      <xdr:colOff>50800</xdr:colOff>
      <xdr:row>57</xdr:row>
      <xdr:rowOff>100906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77604"/>
          <a:ext cx="889000" cy="9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158002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1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129190</xdr:rowOff>
    </xdr:from>
    <xdr:to>
      <xdr:col>10</xdr:col>
      <xdr:colOff>114300</xdr:colOff>
      <xdr:row>57</xdr:row>
      <xdr:rowOff>100906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30390"/>
          <a:ext cx="889000" cy="14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143211</xdr:rowOff>
    </xdr:from>
    <xdr:to>
      <xdr:col>24</xdr:col>
      <xdr:colOff>114300</xdr:colOff>
      <xdr:row>57</xdr:row>
      <xdr:rowOff>73361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121638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22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29018</xdr:rowOff>
    </xdr:from>
    <xdr:to>
      <xdr:col>20</xdr:col>
      <xdr:colOff>38100</xdr:colOff>
      <xdr:row>57</xdr:row>
      <xdr:rowOff>130618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121745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9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125604</xdr:rowOff>
    </xdr:from>
    <xdr:to>
      <xdr:col>15</xdr:col>
      <xdr:colOff>101600</xdr:colOff>
      <xdr:row>57</xdr:row>
      <xdr:rowOff>55754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46881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1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50106</xdr:rowOff>
    </xdr:from>
    <xdr:to>
      <xdr:col>10</xdr:col>
      <xdr:colOff>165100</xdr:colOff>
      <xdr:row>57</xdr:row>
      <xdr:rowOff>151706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142833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78390</xdr:rowOff>
    </xdr:from>
    <xdr:to>
      <xdr:col>6</xdr:col>
      <xdr:colOff>38100</xdr:colOff>
      <xdr:row>57</xdr:row>
      <xdr:rowOff>8540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171117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7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30505</xdr:rowOff>
    </xdr:from>
    <xdr:to>
      <xdr:col>24</xdr:col>
      <xdr:colOff>63500</xdr:colOff>
      <xdr:row>75</xdr:row>
      <xdr:rowOff>10068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17805"/>
          <a:ext cx="838200" cy="15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10068</xdr:rowOff>
    </xdr:from>
    <xdr:to>
      <xdr:col>19</xdr:col>
      <xdr:colOff>177800</xdr:colOff>
      <xdr:row>75</xdr:row>
      <xdr:rowOff>53815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868818"/>
          <a:ext cx="889000" cy="4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105997</xdr:rowOff>
    </xdr:from>
    <xdr:to>
      <xdr:col>15</xdr:col>
      <xdr:colOff>50800</xdr:colOff>
      <xdr:row>75</xdr:row>
      <xdr:rowOff>53815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93297"/>
          <a:ext cx="889000" cy="1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105997</xdr:rowOff>
    </xdr:from>
    <xdr:to>
      <xdr:col>10</xdr:col>
      <xdr:colOff>114300</xdr:colOff>
      <xdr:row>75</xdr:row>
      <xdr:rowOff>167452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93297"/>
          <a:ext cx="889000" cy="2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151155</xdr:rowOff>
    </xdr:from>
    <xdr:to>
      <xdr:col>24</xdr:col>
      <xdr:colOff>114300</xdr:colOff>
      <xdr:row>74</xdr:row>
      <xdr:rowOff>81305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2582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1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130718</xdr:rowOff>
    </xdr:from>
    <xdr:to>
      <xdr:col>20</xdr:col>
      <xdr:colOff>38100</xdr:colOff>
      <xdr:row>75</xdr:row>
      <xdr:rowOff>60868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1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77395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9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3015</xdr:rowOff>
    </xdr:from>
    <xdr:to>
      <xdr:col>15</xdr:col>
      <xdr:colOff>101600</xdr:colOff>
      <xdr:row>75</xdr:row>
      <xdr:rowOff>104615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121142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3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55197</xdr:rowOff>
    </xdr:from>
    <xdr:to>
      <xdr:col>10</xdr:col>
      <xdr:colOff>165100</xdr:colOff>
      <xdr:row>74</xdr:row>
      <xdr:rowOff>156797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4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1874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1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116652</xdr:rowOff>
    </xdr:from>
    <xdr:to>
      <xdr:col>6</xdr:col>
      <xdr:colOff>38100</xdr:colOff>
      <xdr:row>76</xdr:row>
      <xdr:rowOff>46802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7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63329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5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77391</xdr:rowOff>
    </xdr:from>
    <xdr:to>
      <xdr:col>24</xdr:col>
      <xdr:colOff>63500</xdr:colOff>
      <xdr:row>97</xdr:row>
      <xdr:rowOff>85747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08041"/>
          <a:ext cx="838200" cy="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7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77113</xdr:rowOff>
    </xdr:from>
    <xdr:to>
      <xdr:col>19</xdr:col>
      <xdr:colOff>177800</xdr:colOff>
      <xdr:row>97</xdr:row>
      <xdr:rowOff>85747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07763"/>
          <a:ext cx="889000" cy="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6346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29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77113</xdr:rowOff>
    </xdr:from>
    <xdr:to>
      <xdr:col>15</xdr:col>
      <xdr:colOff>50800</xdr:colOff>
      <xdr:row>97</xdr:row>
      <xdr:rowOff>91877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707763"/>
          <a:ext cx="889000" cy="1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45928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33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91877</xdr:rowOff>
    </xdr:from>
    <xdr:to>
      <xdr:col>10</xdr:col>
      <xdr:colOff>114300</xdr:colOff>
      <xdr:row>97</xdr:row>
      <xdr:rowOff>98244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22527"/>
          <a:ext cx="88900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51111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338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104306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26591</xdr:rowOff>
    </xdr:from>
    <xdr:to>
      <xdr:col>24</xdr:col>
      <xdr:colOff>114300</xdr:colOff>
      <xdr:row>97</xdr:row>
      <xdr:rowOff>128191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5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5018</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3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34947</xdr:rowOff>
    </xdr:from>
    <xdr:to>
      <xdr:col>20</xdr:col>
      <xdr:colOff>38100</xdr:colOff>
      <xdr:row>97</xdr:row>
      <xdr:rowOff>136547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6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127674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5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26313</xdr:rowOff>
    </xdr:from>
    <xdr:to>
      <xdr:col>15</xdr:col>
      <xdr:colOff>101600</xdr:colOff>
      <xdr:row>97</xdr:row>
      <xdr:rowOff>127913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119040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4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41077</xdr:rowOff>
    </xdr:from>
    <xdr:to>
      <xdr:col>10</xdr:col>
      <xdr:colOff>165100</xdr:colOff>
      <xdr:row>97</xdr:row>
      <xdr:rowOff>142677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133804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6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47444</xdr:rowOff>
    </xdr:from>
    <xdr:to>
      <xdr:col>6</xdr:col>
      <xdr:colOff>38100</xdr:colOff>
      <xdr:row>97</xdr:row>
      <xdr:rowOff>149044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140171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11650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553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95470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67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97756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99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112844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850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113530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5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100042</xdr:rowOff>
    </xdr:from>
    <xdr:to>
      <xdr:col>55</xdr:col>
      <xdr:colOff>0</xdr:colOff>
      <xdr:row>57</xdr:row>
      <xdr:rowOff>147785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72692"/>
          <a:ext cx="838200" cy="4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94354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4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99398</xdr:rowOff>
    </xdr:from>
    <xdr:to>
      <xdr:col>50</xdr:col>
      <xdr:colOff>114300</xdr:colOff>
      <xdr:row>57</xdr:row>
      <xdr:rowOff>147785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872048"/>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31900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46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99398</xdr:rowOff>
    </xdr:from>
    <xdr:to>
      <xdr:col>45</xdr:col>
      <xdr:colOff>177800</xdr:colOff>
      <xdr:row>57</xdr:row>
      <xdr:rowOff>117153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872048"/>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10126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39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117153</xdr:rowOff>
    </xdr:from>
    <xdr:to>
      <xdr:col>41</xdr:col>
      <xdr:colOff>50800</xdr:colOff>
      <xdr:row>57</xdr:row>
      <xdr:rowOff>135627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889803"/>
          <a:ext cx="889000" cy="1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46238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47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71707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50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49242</xdr:rowOff>
    </xdr:from>
    <xdr:to>
      <xdr:col>55</xdr:col>
      <xdr:colOff>50800</xdr:colOff>
      <xdr:row>57</xdr:row>
      <xdr:rowOff>150842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27669</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96985</xdr:rowOff>
    </xdr:from>
    <xdr:to>
      <xdr:col>50</xdr:col>
      <xdr:colOff>165100</xdr:colOff>
      <xdr:row>58</xdr:row>
      <xdr:rowOff>27135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18262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48598</xdr:rowOff>
    </xdr:from>
    <xdr:to>
      <xdr:col>46</xdr:col>
      <xdr:colOff>38100</xdr:colOff>
      <xdr:row>57</xdr:row>
      <xdr:rowOff>150198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2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141325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1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66353</xdr:rowOff>
    </xdr:from>
    <xdr:to>
      <xdr:col>41</xdr:col>
      <xdr:colOff>101600</xdr:colOff>
      <xdr:row>57</xdr:row>
      <xdr:rowOff>167953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159080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3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84827</xdr:rowOff>
    </xdr:from>
    <xdr:to>
      <xdr:col>36</xdr:col>
      <xdr:colOff>165100</xdr:colOff>
      <xdr:row>58</xdr:row>
      <xdr:rowOff>14977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6104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50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85672</xdr:rowOff>
    </xdr:from>
    <xdr:to>
      <xdr:col>55</xdr:col>
      <xdr:colOff>0</xdr:colOff>
      <xdr:row>78</xdr:row>
      <xdr:rowOff>87382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58772"/>
          <a:ext cx="8382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60712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90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80807</xdr:rowOff>
    </xdr:from>
    <xdr:to>
      <xdr:col>50</xdr:col>
      <xdr:colOff>114300</xdr:colOff>
      <xdr:row>78</xdr:row>
      <xdr:rowOff>87382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53907"/>
          <a:ext cx="8890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23027</xdr:rowOff>
    </xdr:from>
    <xdr:to>
      <xdr:col>45</xdr:col>
      <xdr:colOff>177800</xdr:colOff>
      <xdr:row>78</xdr:row>
      <xdr:rowOff>80807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96127"/>
          <a:ext cx="889000" cy="5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160259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23027</xdr:rowOff>
    </xdr:from>
    <xdr:to>
      <xdr:col>41</xdr:col>
      <xdr:colOff>50800</xdr:colOff>
      <xdr:row>78</xdr:row>
      <xdr:rowOff>58803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6127"/>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12242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34872</xdr:rowOff>
    </xdr:from>
    <xdr:to>
      <xdr:col>55</xdr:col>
      <xdr:colOff>50800</xdr:colOff>
      <xdr:row>78</xdr:row>
      <xdr:rowOff>136472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121249</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36582</xdr:rowOff>
    </xdr:from>
    <xdr:to>
      <xdr:col>50</xdr:col>
      <xdr:colOff>165100</xdr:colOff>
      <xdr:row>78</xdr:row>
      <xdr:rowOff>138182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0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129309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30007</xdr:rowOff>
    </xdr:from>
    <xdr:to>
      <xdr:col>46</xdr:col>
      <xdr:colOff>38100</xdr:colOff>
      <xdr:row>78</xdr:row>
      <xdr:rowOff>131607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122734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143677</xdr:rowOff>
    </xdr:from>
    <xdr:to>
      <xdr:col>41</xdr:col>
      <xdr:colOff>101600</xdr:colOff>
      <xdr:row>78</xdr:row>
      <xdr:rowOff>73827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64954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8003</xdr:rowOff>
    </xdr:from>
    <xdr:to>
      <xdr:col>36</xdr:col>
      <xdr:colOff>165100</xdr:colOff>
      <xdr:row>78</xdr:row>
      <xdr:rowOff>109603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100730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47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8863</xdr:rowOff>
    </xdr:from>
    <xdr:to>
      <xdr:col>55</xdr:col>
      <xdr:colOff>0</xdr:colOff>
      <xdr:row>97</xdr:row>
      <xdr:rowOff>112899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39513"/>
          <a:ext cx="838200" cy="10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45986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162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63860</xdr:rowOff>
    </xdr:from>
    <xdr:to>
      <xdr:col>50</xdr:col>
      <xdr:colOff>114300</xdr:colOff>
      <xdr:row>97</xdr:row>
      <xdr:rowOff>112899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94510"/>
          <a:ext cx="889000" cy="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151907</xdr:rowOff>
    </xdr:from>
    <xdr:to>
      <xdr:col>45</xdr:col>
      <xdr:colOff>177800</xdr:colOff>
      <xdr:row>97</xdr:row>
      <xdr:rowOff>63860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11107"/>
          <a:ext cx="889000" cy="8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53984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17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151907</xdr:rowOff>
    </xdr:from>
    <xdr:to>
      <xdr:col>41</xdr:col>
      <xdr:colOff>50800</xdr:colOff>
      <xdr:row>97</xdr:row>
      <xdr:rowOff>73772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11107"/>
          <a:ext cx="889000" cy="9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129513</xdr:rowOff>
    </xdr:from>
    <xdr:to>
      <xdr:col>55</xdr:col>
      <xdr:colOff>50800</xdr:colOff>
      <xdr:row>97</xdr:row>
      <xdr:rowOff>59663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8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44440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62099</xdr:rowOff>
    </xdr:from>
    <xdr:to>
      <xdr:col>50</xdr:col>
      <xdr:colOff>165100</xdr:colOff>
      <xdr:row>97</xdr:row>
      <xdr:rowOff>163699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154826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13060</xdr:rowOff>
    </xdr:from>
    <xdr:to>
      <xdr:col>46</xdr:col>
      <xdr:colOff>38100</xdr:colOff>
      <xdr:row>97</xdr:row>
      <xdr:rowOff>114660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4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105787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3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101107</xdr:rowOff>
    </xdr:from>
    <xdr:to>
      <xdr:col>41</xdr:col>
      <xdr:colOff>101600</xdr:colOff>
      <xdr:row>97</xdr:row>
      <xdr:rowOff>31257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22384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5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22972</xdr:rowOff>
    </xdr:from>
    <xdr:to>
      <xdr:col>36</xdr:col>
      <xdr:colOff>165100</xdr:colOff>
      <xdr:row>97</xdr:row>
      <xdr:rowOff>124572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115699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104419</xdr:rowOff>
    </xdr:from>
    <xdr:to>
      <xdr:col>85</xdr:col>
      <xdr:colOff>127000</xdr:colOff>
      <xdr:row>37</xdr:row>
      <xdr:rowOff>95428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76619"/>
          <a:ext cx="838200" cy="16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86499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58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95428</xdr:rowOff>
    </xdr:from>
    <xdr:to>
      <xdr:col>81</xdr:col>
      <xdr:colOff>50800</xdr:colOff>
      <xdr:row>37</xdr:row>
      <xdr:rowOff>151298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39078"/>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151298</xdr:rowOff>
    </xdr:from>
    <xdr:to>
      <xdr:col>76</xdr:col>
      <xdr:colOff>114300</xdr:colOff>
      <xdr:row>37</xdr:row>
      <xdr:rowOff>160975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4948"/>
          <a:ext cx="889000" cy="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87229</xdr:rowOff>
    </xdr:from>
    <xdr:to>
      <xdr:col>71</xdr:col>
      <xdr:colOff>177800</xdr:colOff>
      <xdr:row>37</xdr:row>
      <xdr:rowOff>160975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59429"/>
          <a:ext cx="889000" cy="2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31269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37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53619</xdr:rowOff>
    </xdr:from>
    <xdr:to>
      <xdr:col>85</xdr:col>
      <xdr:colOff>177800</xdr:colOff>
      <xdr:row>36</xdr:row>
      <xdr:rowOff>155219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76496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7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44628</xdr:rowOff>
    </xdr:from>
    <xdr:to>
      <xdr:col>81</xdr:col>
      <xdr:colOff>101600</xdr:colOff>
      <xdr:row>37</xdr:row>
      <xdr:rowOff>146228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137355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8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100498</xdr:rowOff>
    </xdr:from>
    <xdr:to>
      <xdr:col>76</xdr:col>
      <xdr:colOff>165100</xdr:colOff>
      <xdr:row>38</xdr:row>
      <xdr:rowOff>30648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21775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110175</xdr:rowOff>
    </xdr:from>
    <xdr:to>
      <xdr:col>72</xdr:col>
      <xdr:colOff>38100</xdr:colOff>
      <xdr:row>38</xdr:row>
      <xdr:rowOff>40325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31452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36429</xdr:rowOff>
    </xdr:from>
    <xdr:to>
      <xdr:col>67</xdr:col>
      <xdr:colOff>101600</xdr:colOff>
      <xdr:row>36</xdr:row>
      <xdr:rowOff>138029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0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8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145145</xdr:rowOff>
    </xdr:from>
    <xdr:to>
      <xdr:col>85</xdr:col>
      <xdr:colOff>127000</xdr:colOff>
      <xdr:row>57</xdr:row>
      <xdr:rowOff>21665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231995"/>
          <a:ext cx="838200" cy="56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30272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288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145145</xdr:rowOff>
    </xdr:from>
    <xdr:to>
      <xdr:col>81</xdr:col>
      <xdr:colOff>50800</xdr:colOff>
      <xdr:row>55</xdr:row>
      <xdr:rowOff>107948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31995"/>
          <a:ext cx="889000" cy="30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67526</xdr:rowOff>
    </xdr:from>
    <xdr:to>
      <xdr:col>76</xdr:col>
      <xdr:colOff>114300</xdr:colOff>
      <xdr:row>55</xdr:row>
      <xdr:rowOff>107948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497276"/>
          <a:ext cx="889000" cy="4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67526</xdr:rowOff>
    </xdr:from>
    <xdr:to>
      <xdr:col>71</xdr:col>
      <xdr:colOff>177800</xdr:colOff>
      <xdr:row>56</xdr:row>
      <xdr:rowOff>134739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497276"/>
          <a:ext cx="889000" cy="23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142315</xdr:rowOff>
    </xdr:from>
    <xdr:to>
      <xdr:col>85</xdr:col>
      <xdr:colOff>177800</xdr:colOff>
      <xdr:row>57</xdr:row>
      <xdr:rowOff>72465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4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57242</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5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94345</xdr:rowOff>
    </xdr:from>
    <xdr:to>
      <xdr:col>81</xdr:col>
      <xdr:colOff>101600</xdr:colOff>
      <xdr:row>54</xdr:row>
      <xdr:rowOff>24495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18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41022</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95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57148</xdr:rowOff>
    </xdr:from>
    <xdr:to>
      <xdr:col>76</xdr:col>
      <xdr:colOff>165100</xdr:colOff>
      <xdr:row>55</xdr:row>
      <xdr:rowOff>158748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8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3825</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26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16726</xdr:rowOff>
    </xdr:from>
    <xdr:to>
      <xdr:col>72</xdr:col>
      <xdr:colOff>38100</xdr:colOff>
      <xdr:row>55</xdr:row>
      <xdr:rowOff>118326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44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134853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2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83939</xdr:rowOff>
    </xdr:from>
    <xdr:to>
      <xdr:col>67</xdr:col>
      <xdr:colOff>101600</xdr:colOff>
      <xdr:row>57</xdr:row>
      <xdr:rowOff>14089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5216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7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171204</xdr:rowOff>
    </xdr:from>
    <xdr:to>
      <xdr:col>85</xdr:col>
      <xdr:colOff>127000</xdr:colOff>
      <xdr:row>77</xdr:row>
      <xdr:rowOff>126909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201404"/>
          <a:ext cx="838200" cy="1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64878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43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126909</xdr:rowOff>
    </xdr:from>
    <xdr:to>
      <xdr:col>81</xdr:col>
      <xdr:colOff>50800</xdr:colOff>
      <xdr:row>77</xdr:row>
      <xdr:rowOff>166337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328559"/>
          <a:ext cx="889000" cy="3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134786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0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15669</xdr:rowOff>
    </xdr:from>
    <xdr:to>
      <xdr:col>76</xdr:col>
      <xdr:colOff>114300</xdr:colOff>
      <xdr:row>77</xdr:row>
      <xdr:rowOff>166337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17319"/>
          <a:ext cx="889000" cy="15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153095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52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15669</xdr:rowOff>
    </xdr:from>
    <xdr:to>
      <xdr:col>71</xdr:col>
      <xdr:colOff>177800</xdr:colOff>
      <xdr:row>78</xdr:row>
      <xdr:rowOff>21513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217319"/>
          <a:ext cx="889000" cy="17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163720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3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111926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120404</xdr:rowOff>
    </xdr:from>
    <xdr:to>
      <xdr:col>85</xdr:col>
      <xdr:colOff>177800</xdr:colOff>
      <xdr:row>77</xdr:row>
      <xdr:rowOff>50554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15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143281</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0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76109</xdr:rowOff>
    </xdr:from>
    <xdr:to>
      <xdr:col>81</xdr:col>
      <xdr:colOff>101600</xdr:colOff>
      <xdr:row>78</xdr:row>
      <xdr:rowOff>6259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2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22786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05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115537</xdr:rowOff>
    </xdr:from>
    <xdr:to>
      <xdr:col>76</xdr:col>
      <xdr:colOff>165100</xdr:colOff>
      <xdr:row>78</xdr:row>
      <xdr:rowOff>45687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62214</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09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136319</xdr:rowOff>
    </xdr:from>
    <xdr:to>
      <xdr:col>72</xdr:col>
      <xdr:colOff>38100</xdr:colOff>
      <xdr:row>77</xdr:row>
      <xdr:rowOff>66469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16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82995</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142163</xdr:rowOff>
    </xdr:from>
    <xdr:to>
      <xdr:col>67</xdr:col>
      <xdr:colOff>101600</xdr:colOff>
      <xdr:row>78</xdr:row>
      <xdr:rowOff>72313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88840</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311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134054</xdr:rowOff>
    </xdr:from>
    <xdr:to>
      <xdr:col>85</xdr:col>
      <xdr:colOff>127000</xdr:colOff>
      <xdr:row>96</xdr:row>
      <xdr:rowOff>145593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93254"/>
          <a:ext cx="838200" cy="1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48167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64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145593</xdr:rowOff>
    </xdr:from>
    <xdr:to>
      <xdr:col>81</xdr:col>
      <xdr:colOff>50800</xdr:colOff>
      <xdr:row>96</xdr:row>
      <xdr:rowOff>148081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04793"/>
          <a:ext cx="889000" cy="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159002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1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148081</xdr:rowOff>
    </xdr:from>
    <xdr:to>
      <xdr:col>76</xdr:col>
      <xdr:colOff>114300</xdr:colOff>
      <xdr:row>97</xdr:row>
      <xdr:rowOff>8035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07281"/>
          <a:ext cx="8890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8035</xdr:rowOff>
    </xdr:from>
    <xdr:to>
      <xdr:col>71</xdr:col>
      <xdr:colOff>177800</xdr:colOff>
      <xdr:row>97</xdr:row>
      <xdr:rowOff>21893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38685"/>
          <a:ext cx="889000" cy="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5946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1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41694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83254</xdr:rowOff>
    </xdr:from>
    <xdr:to>
      <xdr:col>85</xdr:col>
      <xdr:colOff>177800</xdr:colOff>
      <xdr:row>97</xdr:row>
      <xdr:rowOff>13404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5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61681</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5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94793</xdr:rowOff>
    </xdr:from>
    <xdr:to>
      <xdr:col>81</xdr:col>
      <xdr:colOff>101600</xdr:colOff>
      <xdr:row>97</xdr:row>
      <xdr:rowOff>24943</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16070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6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97281</xdr:rowOff>
    </xdr:from>
    <xdr:to>
      <xdr:col>76</xdr:col>
      <xdr:colOff>165100</xdr:colOff>
      <xdr:row>97</xdr:row>
      <xdr:rowOff>27431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55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18558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6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128685</xdr:rowOff>
    </xdr:from>
    <xdr:to>
      <xdr:col>72</xdr:col>
      <xdr:colOff>38100</xdr:colOff>
      <xdr:row>97</xdr:row>
      <xdr:rowOff>58835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49962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6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142543</xdr:rowOff>
    </xdr:from>
    <xdr:to>
      <xdr:col>67</xdr:col>
      <xdr:colOff>101600</xdr:colOff>
      <xdr:row>97</xdr:row>
      <xdr:rowOff>72693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63820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69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総務費については、住民一人あたり</a:t>
          </a:r>
          <a:r>
            <a:rPr kumimoji="1" lang="en-US" altLang="ja-JP" sz="1300">
              <a:latin typeface="ＭＳ Ｐゴシック" panose="020B0600070205080204" pitchFamily="50" charset="-128"/>
              <a:ea typeface="ＭＳ Ｐゴシック" panose="020B0600070205080204" pitchFamily="50" charset="-128"/>
            </a:rPr>
            <a:t>191,490</a:t>
          </a:r>
          <a:r>
            <a:rPr kumimoji="1" lang="ja-JP" altLang="en-US" sz="1300">
              <a:latin typeface="ＭＳ Ｐゴシック" panose="020B0600070205080204" pitchFamily="50" charset="-128"/>
              <a:ea typeface="ＭＳ Ｐゴシック" panose="020B0600070205080204" pitchFamily="50" charset="-128"/>
            </a:rPr>
            <a:t>円となっており、退職手当の増等の影響により、前年度と比較すると、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30,056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また、土木費においても、住民一人あたり</a:t>
          </a:r>
          <a:r>
            <a:rPr kumimoji="1" lang="en-US" altLang="ja-JP" sz="1300">
              <a:latin typeface="ＭＳ Ｐゴシック" panose="020B0600070205080204" pitchFamily="50" charset="-128"/>
              <a:ea typeface="ＭＳ Ｐゴシック" panose="020B0600070205080204" pitchFamily="50" charset="-128"/>
            </a:rPr>
            <a:t>66,117</a:t>
          </a:r>
          <a:r>
            <a:rPr kumimoji="1" lang="ja-JP" altLang="en-US" sz="1300">
              <a:latin typeface="ＭＳ Ｐゴシック" panose="020B0600070205080204" pitchFamily="50" charset="-128"/>
              <a:ea typeface="ＭＳ Ｐゴシック" panose="020B0600070205080204" pitchFamily="50" charset="-128"/>
            </a:rPr>
            <a:t>円となっており、下水道事業会計補助等の増の影響により、前年度と比較すると、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22,755</a:t>
          </a:r>
          <a:r>
            <a:rPr kumimoji="1" lang="ja-JP" altLang="en-US" sz="1300">
              <a:latin typeface="ＭＳ Ｐゴシック" panose="020B0600070205080204" pitchFamily="50" charset="-128"/>
              <a:ea typeface="ＭＳ Ｐゴシック" panose="020B0600070205080204" pitchFamily="50" charset="-128"/>
            </a:rPr>
            <a:t>円の増となっているものの、</a:t>
          </a:r>
        </a:p>
        <a:p>
          <a:r>
            <a:rPr kumimoji="1" lang="ja-JP" altLang="en-US" sz="1300">
              <a:latin typeface="ＭＳ Ｐゴシック" panose="020B0600070205080204" pitchFamily="50" charset="-128"/>
              <a:ea typeface="ＭＳ Ｐゴシック" panose="020B0600070205080204" pitchFamily="50" charset="-128"/>
            </a:rPr>
            <a:t>教育費については、住民一人あたり</a:t>
          </a:r>
          <a:r>
            <a:rPr kumimoji="1" lang="en-US" altLang="ja-JP" sz="1300">
              <a:latin typeface="ＭＳ Ｐゴシック" panose="020B0600070205080204" pitchFamily="50" charset="-128"/>
              <a:ea typeface="ＭＳ Ｐゴシック" panose="020B0600070205080204" pitchFamily="50" charset="-128"/>
            </a:rPr>
            <a:t>63,</a:t>
          </a:r>
          <a:r>
            <a:rPr kumimoji="1" lang="en-US" altLang="ja-JP" sz="1300" baseline="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年度に竣工した中学校校舎改築事業に伴う減等の影響により、前年度と比較すると、</a:t>
          </a:r>
          <a:r>
            <a:rPr kumimoji="1" lang="en-US" altLang="ja-JP" sz="1300">
              <a:latin typeface="ＭＳ Ｐゴシック" panose="020B0600070205080204" pitchFamily="50" charset="-128"/>
              <a:ea typeface="ＭＳ Ｐゴシック" panose="020B0600070205080204" pitchFamily="50" charset="-128"/>
            </a:rPr>
            <a:t>122,992</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上記の影響により、歳出決算総額は、住民一人当たり</a:t>
          </a:r>
          <a:r>
            <a:rPr kumimoji="1" lang="en-US" altLang="ja-JP" sz="1300">
              <a:latin typeface="ＭＳ Ｐゴシック" panose="020B0600070205080204" pitchFamily="50" charset="-128"/>
              <a:ea typeface="ＭＳ Ｐゴシック" panose="020B0600070205080204" pitchFamily="50" charset="-128"/>
            </a:rPr>
            <a:t>938,200</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323</a:t>
          </a:r>
          <a:r>
            <a:rPr kumimoji="1" lang="ja-JP" altLang="en-US" sz="1300">
              <a:latin typeface="ＭＳ Ｐゴシック" panose="020B0600070205080204" pitchFamily="50" charset="-128"/>
              <a:ea typeface="ＭＳ Ｐゴシック" panose="020B0600070205080204" pitchFamily="50" charset="-128"/>
            </a:rPr>
            <a:t>円の減になった。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年度は前年度と比較すると微増となった。</a:t>
          </a:r>
        </a:p>
        <a:p>
          <a:r>
            <a:rPr kumimoji="1" lang="ja-JP" altLang="en-US" sz="1400">
              <a:latin typeface="ＭＳ ゴシック" pitchFamily="49" charset="-128"/>
              <a:ea typeface="ＭＳ ゴシック" pitchFamily="49" charset="-128"/>
            </a:rPr>
            <a:t>　また、実質収支については、中学校校舎改築事業完了に伴う影響により減となっている。</a:t>
          </a:r>
        </a:p>
        <a:p>
          <a:r>
            <a:rPr kumimoji="1" lang="ja-JP" altLang="en-US" sz="1400">
              <a:latin typeface="ＭＳ ゴシック" pitchFamily="49" charset="-128"/>
              <a:ea typeface="ＭＳ ゴシック" pitchFamily="49" charset="-128"/>
            </a:rPr>
            <a:t>　今後も、事務事業の見直しなど歳出の合理化等を図り、健全な行財政運営に努めていく。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及び下水道事業会計についても黒字を示しているため、実質赤字比率、連結実質赤字比率共に赤字は存在していない。</a:t>
          </a:r>
        </a:p>
        <a:p>
          <a:r>
            <a:rPr kumimoji="1" lang="ja-JP" altLang="en-US" sz="1400">
              <a:latin typeface="ＭＳ ゴシック" pitchFamily="49" charset="-128"/>
              <a:ea typeface="ＭＳ ゴシック" pitchFamily="49" charset="-128"/>
            </a:rPr>
            <a:t>　今後も経常経費の削減や、上下水道事業及び下水道事業においては適正な使用料の確保を図り、特別会計については一般会計からの繰出金を必要最小限に留めるなど、相互に調整を行っていく。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election activeCell="Q26" sqref="Q26:V26"/>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8342487</v>
      </c>
      <c r="BO4" s="436"/>
      <c r="BP4" s="436"/>
      <c r="BQ4" s="436"/>
      <c r="BR4" s="436"/>
      <c r="BS4" s="436"/>
      <c r="BT4" s="436"/>
      <c r="BU4" s="437"/>
      <c r="BV4" s="435">
        <v>8627888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v>
      </c>
      <c r="CU4" s="576"/>
      <c r="CV4" s="576"/>
      <c r="CW4" s="576"/>
      <c r="CX4" s="576"/>
      <c r="CY4" s="576"/>
      <c r="CZ4" s="576"/>
      <c r="DA4" s="577"/>
      <c r="DB4" s="575">
        <v>11.3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7806756</v>
      </c>
      <c r="BO5" s="407"/>
      <c r="BP5" s="407"/>
      <c r="BQ5" s="407"/>
      <c r="BR5" s="407"/>
      <c r="BS5" s="407"/>
      <c r="BT5" s="407"/>
      <c r="BU5" s="408"/>
      <c r="BV5" s="406">
        <v>8028121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83.4</v>
      </c>
      <c r="CU5" s="404"/>
      <c r="CV5" s="404"/>
      <c r="CW5" s="404"/>
      <c r="CX5" s="404"/>
      <c r="CY5" s="404"/>
      <c r="CZ5" s="404"/>
      <c r="DA5" s="405"/>
      <c r="DB5" s="403">
        <v>82.5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535731</v>
      </c>
      <c r="BO6" s="407"/>
      <c r="BP6" s="407"/>
      <c r="BQ6" s="407"/>
      <c r="BR6" s="407"/>
      <c r="BS6" s="407"/>
      <c r="BT6" s="407"/>
      <c r="BU6" s="408"/>
      <c r="BV6" s="406">
        <v>599767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83.5</v>
      </c>
      <c r="CU6" s="550"/>
      <c r="CV6" s="550"/>
      <c r="CW6" s="550"/>
      <c r="CX6" s="550"/>
      <c r="CY6" s="550"/>
      <c r="CZ6" s="550"/>
      <c r="DA6" s="551"/>
      <c r="DB6" s="549">
        <v>82.9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65966</v>
      </c>
      <c r="BO7" s="407"/>
      <c r="BP7" s="407"/>
      <c r="BQ7" s="407"/>
      <c r="BR7" s="407"/>
      <c r="BS7" s="407"/>
      <c r="BT7" s="407"/>
      <c r="BU7" s="408"/>
      <c r="BV7" s="406">
        <v>121907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4271844</v>
      </c>
      <c r="CU7" s="407"/>
      <c r="CV7" s="407"/>
      <c r="CW7" s="407"/>
      <c r="CX7" s="407"/>
      <c r="CY7" s="407"/>
      <c r="CZ7" s="407"/>
      <c r="DA7" s="408"/>
      <c r="DB7" s="406">
        <v>4217805</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469765</v>
      </c>
      <c r="BO8" s="407"/>
      <c r="BP8" s="407"/>
      <c r="BQ8" s="407"/>
      <c r="BR8" s="407"/>
      <c r="BS8" s="407"/>
      <c r="BT8" s="407"/>
      <c r="BU8" s="408"/>
      <c r="BV8" s="406">
        <v>477860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0.23</v>
      </c>
      <c r="CU8" s="510"/>
      <c r="CV8" s="510"/>
      <c r="CW8" s="510"/>
      <c r="CX8" s="510"/>
      <c r="CY8" s="510"/>
      <c r="CZ8" s="510"/>
      <c r="DA8" s="511"/>
      <c r="DB8" s="509">
        <v>0.23</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9076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-8095</v>
      </c>
      <c r="BO9" s="407"/>
      <c r="BP9" s="407"/>
      <c r="BQ9" s="407"/>
      <c r="BR9" s="407"/>
      <c r="BS9" s="407"/>
      <c r="BT9" s="407"/>
      <c r="BU9" s="408"/>
      <c r="BV9" s="406">
        <v>19332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11.2</v>
      </c>
      <c r="CU9" s="404"/>
      <c r="CV9" s="404"/>
      <c r="CW9" s="404"/>
      <c r="CX9" s="404"/>
      <c r="CY9" s="404"/>
      <c r="CZ9" s="404"/>
      <c r="DA9" s="405"/>
      <c r="DB9" s="403">
        <v>11.4</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9791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24134</v>
      </c>
      <c r="BO10" s="407"/>
      <c r="BP10" s="407"/>
      <c r="BQ10" s="407"/>
      <c r="BR10" s="407"/>
      <c r="BS10" s="407"/>
      <c r="BT10" s="407"/>
      <c r="BU10" s="408"/>
      <c r="BV10" s="406">
        <v>4478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8321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8259</v>
      </c>
      <c r="S13" s="494"/>
      <c r="T13" s="494"/>
      <c r="U13" s="494"/>
      <c r="V13" s="495"/>
      <c r="W13" s="496" t="s">
        <v>131</v>
      </c>
      <c r="X13" s="392"/>
      <c r="Y13" s="392"/>
      <c r="Z13" s="392"/>
      <c r="AA13" s="392"/>
      <c r="AB13" s="393"/>
      <c r="AC13" s="359">
        <v>986</v>
      </c>
      <c r="AD13" s="360"/>
      <c r="AE13" s="360"/>
      <c r="AF13" s="360"/>
      <c r="AG13" s="361"/>
      <c r="AH13" s="359">
        <v>1160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16039</v>
      </c>
      <c r="BO13" s="407"/>
      <c r="BP13" s="407"/>
      <c r="BQ13" s="407"/>
      <c r="BR13" s="407"/>
      <c r="BS13" s="407"/>
      <c r="BT13" s="407"/>
      <c r="BU13" s="408"/>
      <c r="BV13" s="406">
        <v>23810</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8554</v>
      </c>
      <c r="S14" s="494"/>
      <c r="T14" s="494"/>
      <c r="U14" s="494"/>
      <c r="V14" s="495"/>
      <c r="W14" s="497"/>
      <c r="X14" s="395"/>
      <c r="Y14" s="395"/>
      <c r="Z14" s="395"/>
      <c r="AA14" s="395"/>
      <c r="AB14" s="396"/>
      <c r="AC14" s="486">
        <v>21.6</v>
      </c>
      <c r="AD14" s="487"/>
      <c r="AE14" s="487"/>
      <c r="AF14" s="487"/>
      <c r="AG14" s="488"/>
      <c r="AH14" s="486">
        <v>23.6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8492</v>
      </c>
      <c r="S15" s="494"/>
      <c r="T15" s="494"/>
      <c r="U15" s="494"/>
      <c r="V15" s="495"/>
      <c r="W15" s="496" t="s">
        <v>137</v>
      </c>
      <c r="X15" s="392"/>
      <c r="Y15" s="392"/>
      <c r="Z15" s="392"/>
      <c r="AA15" s="392"/>
      <c r="AB15" s="393"/>
      <c r="AC15" s="359">
        <v>1089</v>
      </c>
      <c r="AD15" s="360"/>
      <c r="AE15" s="360"/>
      <c r="AF15" s="360"/>
      <c r="AG15" s="361"/>
      <c r="AH15" s="359">
        <v>1218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949362</v>
      </c>
      <c r="BO15" s="436"/>
      <c r="BP15" s="436"/>
      <c r="BQ15" s="436"/>
      <c r="BR15" s="436"/>
      <c r="BS15" s="436"/>
      <c r="BT15" s="436"/>
      <c r="BU15" s="437"/>
      <c r="BV15" s="435">
        <v>970915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23.9</v>
      </c>
      <c r="AD16" s="487"/>
      <c r="AE16" s="487"/>
      <c r="AF16" s="487"/>
      <c r="AG16" s="488"/>
      <c r="AH16" s="486">
        <v>24.8</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4042786</v>
      </c>
      <c r="BO16" s="407"/>
      <c r="BP16" s="407"/>
      <c r="BQ16" s="407"/>
      <c r="BR16" s="407"/>
      <c r="BS16" s="407"/>
      <c r="BT16" s="407"/>
      <c r="BU16" s="408"/>
      <c r="BV16" s="406">
        <v>3966902</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141</v>
      </c>
      <c r="S17" s="484"/>
      <c r="T17" s="484"/>
      <c r="U17" s="484"/>
      <c r="V17" s="485"/>
      <c r="W17" s="496" t="s">
        <v>144</v>
      </c>
      <c r="X17" s="392"/>
      <c r="Y17" s="392"/>
      <c r="Z17" s="392"/>
      <c r="AA17" s="392"/>
      <c r="AB17" s="393"/>
      <c r="AC17" s="359">
        <v>2491</v>
      </c>
      <c r="AD17" s="360"/>
      <c r="AE17" s="360"/>
      <c r="AF17" s="360"/>
      <c r="AG17" s="361"/>
      <c r="AH17" s="359">
        <v>2527</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1170078</v>
      </c>
      <c r="BO17" s="407"/>
      <c r="BP17" s="407"/>
      <c r="BQ17" s="407"/>
      <c r="BR17" s="407"/>
      <c r="BS17" s="407"/>
      <c r="BT17" s="407"/>
      <c r="BU17" s="408"/>
      <c r="BV17" s="406">
        <v>1204146</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146</v>
      </c>
      <c r="C18" s="457"/>
      <c r="D18" s="457"/>
      <c r="E18" s="458"/>
      <c r="F18" s="458"/>
      <c r="G18" s="458"/>
      <c r="H18" s="458"/>
      <c r="I18" s="458"/>
      <c r="J18" s="458"/>
      <c r="K18" s="458"/>
      <c r="L18" s="459">
        <v>165.86</v>
      </c>
      <c r="M18" s="459"/>
      <c r="N18" s="459"/>
      <c r="O18" s="459"/>
      <c r="P18" s="459"/>
      <c r="Q18" s="459"/>
      <c r="R18" s="460"/>
      <c r="S18" s="460"/>
      <c r="T18" s="460"/>
      <c r="U18" s="460"/>
      <c r="V18" s="461"/>
      <c r="W18" s="477"/>
      <c r="X18" s="478"/>
      <c r="Y18" s="478"/>
      <c r="Z18" s="478"/>
      <c r="AA18" s="478"/>
      <c r="AB18" s="502"/>
      <c r="AC18" s="376">
        <v>54.6</v>
      </c>
      <c r="AD18" s="377"/>
      <c r="AE18" s="377"/>
      <c r="AF18" s="377"/>
      <c r="AG18" s="462"/>
      <c r="AH18" s="376">
        <v>51.5</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3676679</v>
      </c>
      <c r="BO18" s="407"/>
      <c r="BP18" s="407"/>
      <c r="BQ18" s="407"/>
      <c r="BR18" s="407"/>
      <c r="BS18" s="407"/>
      <c r="BT18" s="407"/>
      <c r="BU18" s="408"/>
      <c r="BV18" s="406">
        <v>3531686</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148</v>
      </c>
      <c r="C19" s="457"/>
      <c r="D19" s="457"/>
      <c r="E19" s="458"/>
      <c r="F19" s="458"/>
      <c r="G19" s="458"/>
      <c r="H19" s="458"/>
      <c r="I19" s="458"/>
      <c r="J19" s="458"/>
      <c r="K19" s="458"/>
      <c r="L19" s="466">
        <v>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5571336</v>
      </c>
      <c r="BO19" s="407"/>
      <c r="BP19" s="407"/>
      <c r="BQ19" s="407"/>
      <c r="BR19" s="407"/>
      <c r="BS19" s="407"/>
      <c r="BT19" s="407"/>
      <c r="BU19" s="408"/>
      <c r="BV19" s="406">
        <v>5441481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150</v>
      </c>
      <c r="C20" s="457"/>
      <c r="D20" s="457"/>
      <c r="E20" s="458"/>
      <c r="F20" s="458"/>
      <c r="G20" s="458"/>
      <c r="H20" s="458"/>
      <c r="I20" s="458"/>
      <c r="J20" s="458"/>
      <c r="K20" s="458"/>
      <c r="L20" s="466">
        <v>3463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6107513</v>
      </c>
      <c r="BO22" s="436"/>
      <c r="BP22" s="436"/>
      <c r="BQ22" s="436"/>
      <c r="BR22" s="436"/>
      <c r="BS22" s="436"/>
      <c r="BT22" s="436"/>
      <c r="BU22" s="437"/>
      <c r="BV22" s="435">
        <v>6160424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5929241</v>
      </c>
      <c r="BO23" s="407"/>
      <c r="BP23" s="407"/>
      <c r="BQ23" s="407"/>
      <c r="BR23" s="407"/>
      <c r="BS23" s="407"/>
      <c r="BT23" s="407"/>
      <c r="BU23" s="408"/>
      <c r="BV23" s="406">
        <v>6045828</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160</v>
      </c>
      <c r="F24" s="363"/>
      <c r="G24" s="363"/>
      <c r="H24" s="363"/>
      <c r="I24" s="363"/>
      <c r="J24" s="363"/>
      <c r="K24" s="364"/>
      <c r="L24" s="359">
        <v>1</v>
      </c>
      <c r="M24" s="360"/>
      <c r="N24" s="360"/>
      <c r="O24" s="360"/>
      <c r="P24" s="361"/>
      <c r="Q24" s="359">
        <v>7490</v>
      </c>
      <c r="R24" s="360"/>
      <c r="S24" s="360"/>
      <c r="T24" s="360"/>
      <c r="U24" s="360"/>
      <c r="V24" s="361"/>
      <c r="W24" s="449"/>
      <c r="X24" s="386"/>
      <c r="Y24" s="387"/>
      <c r="Z24" s="362" t="s">
        <v>161</v>
      </c>
      <c r="AA24" s="363"/>
      <c r="AB24" s="363"/>
      <c r="AC24" s="363"/>
      <c r="AD24" s="363"/>
      <c r="AE24" s="363"/>
      <c r="AF24" s="363"/>
      <c r="AG24" s="364"/>
      <c r="AH24" s="359">
        <v>103</v>
      </c>
      <c r="AI24" s="360"/>
      <c r="AJ24" s="360"/>
      <c r="AK24" s="360"/>
      <c r="AL24" s="361"/>
      <c r="AM24" s="359">
        <v>301481</v>
      </c>
      <c r="AN24" s="360"/>
      <c r="AO24" s="360"/>
      <c r="AP24" s="360"/>
      <c r="AQ24" s="360"/>
      <c r="AR24" s="361"/>
      <c r="AS24" s="359">
        <v>2927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4716106</v>
      </c>
      <c r="BO24" s="407"/>
      <c r="BP24" s="407"/>
      <c r="BQ24" s="407"/>
      <c r="BR24" s="407"/>
      <c r="BS24" s="407"/>
      <c r="BT24" s="407"/>
      <c r="BU24" s="408"/>
      <c r="BV24" s="406">
        <v>4610539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163</v>
      </c>
      <c r="F25" s="363"/>
      <c r="G25" s="363"/>
      <c r="H25" s="363"/>
      <c r="I25" s="363"/>
      <c r="J25" s="363"/>
      <c r="K25" s="364"/>
      <c r="L25" s="359">
        <v>1</v>
      </c>
      <c r="M25" s="360"/>
      <c r="N25" s="360"/>
      <c r="O25" s="360"/>
      <c r="P25" s="361"/>
      <c r="Q25" s="359">
        <v>5970</v>
      </c>
      <c r="R25" s="360"/>
      <c r="S25" s="360"/>
      <c r="T25" s="360"/>
      <c r="U25" s="360"/>
      <c r="V25" s="361"/>
      <c r="W25" s="449"/>
      <c r="X25" s="386"/>
      <c r="Y25" s="387"/>
      <c r="Z25" s="362" t="s">
        <v>164</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1113837</v>
      </c>
      <c r="BO25" s="436"/>
      <c r="BP25" s="436"/>
      <c r="BQ25" s="436"/>
      <c r="BR25" s="436"/>
      <c r="BS25" s="436"/>
      <c r="BT25" s="436"/>
      <c r="BU25" s="437"/>
      <c r="BV25" s="435">
        <v>1172836</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166</v>
      </c>
      <c r="F26" s="363"/>
      <c r="G26" s="363"/>
      <c r="H26" s="363"/>
      <c r="I26" s="363"/>
      <c r="J26" s="363"/>
      <c r="K26" s="364"/>
      <c r="L26" s="359">
        <v>1</v>
      </c>
      <c r="M26" s="360"/>
      <c r="N26" s="360"/>
      <c r="O26" s="360"/>
      <c r="P26" s="361"/>
      <c r="Q26" s="359">
        <v>5270</v>
      </c>
      <c r="R26" s="360"/>
      <c r="S26" s="360"/>
      <c r="T26" s="360"/>
      <c r="U26" s="360"/>
      <c r="V26" s="361"/>
      <c r="W26" s="449"/>
      <c r="X26" s="386"/>
      <c r="Y26" s="387"/>
      <c r="Z26" s="362" t="s">
        <v>167</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169</v>
      </c>
      <c r="F27" s="363"/>
      <c r="G27" s="363"/>
      <c r="H27" s="363"/>
      <c r="I27" s="363"/>
      <c r="J27" s="363"/>
      <c r="K27" s="364"/>
      <c r="L27" s="359">
        <v>1</v>
      </c>
      <c r="M27" s="360"/>
      <c r="N27" s="360"/>
      <c r="O27" s="360"/>
      <c r="P27" s="361"/>
      <c r="Q27" s="359">
        <v>3100</v>
      </c>
      <c r="R27" s="360"/>
      <c r="S27" s="360"/>
      <c r="T27" s="360"/>
      <c r="U27" s="360"/>
      <c r="V27" s="361"/>
      <c r="W27" s="449"/>
      <c r="X27" s="386"/>
      <c r="Y27" s="387"/>
      <c r="Z27" s="362" t="s">
        <v>170</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168000</v>
      </c>
      <c r="BO27" s="441"/>
      <c r="BP27" s="441"/>
      <c r="BQ27" s="441"/>
      <c r="BR27" s="441"/>
      <c r="BS27" s="441"/>
      <c r="BT27" s="441"/>
      <c r="BU27" s="442"/>
      <c r="BV27" s="440">
        <v>168000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172</v>
      </c>
      <c r="F28" s="363"/>
      <c r="G28" s="363"/>
      <c r="H28" s="363"/>
      <c r="I28" s="363"/>
      <c r="J28" s="363"/>
      <c r="K28" s="364"/>
      <c r="L28" s="359">
        <v>1</v>
      </c>
      <c r="M28" s="360"/>
      <c r="N28" s="360"/>
      <c r="O28" s="360"/>
      <c r="P28" s="361"/>
      <c r="Q28" s="359">
        <v>2550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1115154</v>
      </c>
      <c r="BO28" s="436"/>
      <c r="BP28" s="436"/>
      <c r="BQ28" s="436"/>
      <c r="BR28" s="436"/>
      <c r="BS28" s="436"/>
      <c r="BT28" s="436"/>
      <c r="BU28" s="437"/>
      <c r="BV28" s="435">
        <v>1091020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175</v>
      </c>
      <c r="F29" s="363"/>
      <c r="G29" s="363"/>
      <c r="H29" s="363"/>
      <c r="I29" s="363"/>
      <c r="J29" s="363"/>
      <c r="K29" s="364"/>
      <c r="L29" s="359">
        <v>8</v>
      </c>
      <c r="M29" s="360"/>
      <c r="N29" s="360"/>
      <c r="O29" s="360"/>
      <c r="P29" s="361"/>
      <c r="Q29" s="359">
        <v>2320</v>
      </c>
      <c r="R29" s="360"/>
      <c r="S29" s="360"/>
      <c r="T29" s="360"/>
      <c r="U29" s="360"/>
      <c r="V29" s="361"/>
      <c r="W29" s="450"/>
      <c r="X29" s="451"/>
      <c r="Y29" s="452"/>
      <c r="Z29" s="362" t="s">
        <v>176</v>
      </c>
      <c r="AA29" s="363"/>
      <c r="AB29" s="363"/>
      <c r="AC29" s="363"/>
      <c r="AD29" s="363"/>
      <c r="AE29" s="363"/>
      <c r="AF29" s="363"/>
      <c r="AG29" s="364"/>
      <c r="AH29" s="359">
        <v>103</v>
      </c>
      <c r="AI29" s="360"/>
      <c r="AJ29" s="360"/>
      <c r="AK29" s="360"/>
      <c r="AL29" s="361"/>
      <c r="AM29" s="359">
        <v>301481</v>
      </c>
      <c r="AN29" s="360"/>
      <c r="AO29" s="360"/>
      <c r="AP29" s="360"/>
      <c r="AQ29" s="360"/>
      <c r="AR29" s="361"/>
      <c r="AS29" s="359">
        <v>2927</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726926</v>
      </c>
      <c r="BO29" s="407"/>
      <c r="BP29" s="407"/>
      <c r="BQ29" s="407"/>
      <c r="BR29" s="407"/>
      <c r="BS29" s="407"/>
      <c r="BT29" s="407"/>
      <c r="BU29" s="408"/>
      <c r="BV29" s="406">
        <v>724797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95.7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2422507</v>
      </c>
      <c r="BO30" s="441"/>
      <c r="BP30" s="441"/>
      <c r="BQ30" s="441"/>
      <c r="BR30" s="441"/>
      <c r="BS30" s="441"/>
      <c r="BT30" s="441"/>
      <c r="BU30" s="442"/>
      <c r="BV30" s="440">
        <v>2062818</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多良木町国民健康保険特別会計（事業勘定）</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IF('各会計、関係団体の財政状況及び健全化判断比率'!B32="","",'各会計、関係団体の財政状況及び健全化判断比率'!B32)</f>
        <v>多良木町上水道事業会計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人吉球磨広域行政組合（一般会計）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14</v>
      </c>
      <c r="CP34" s="354"/>
      <c r="CQ34" s="355" t="str">
        <f>IF('各会計、関係団体の財政状況及び健全化判断比率'!BS7="","",'各会計、関係団体の財政状況及び健全化判断比率'!BS7)</f>
        <v>くま川鉄道株式会社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多良木町国民健康保険特別会計（直診勘定）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IF('各会計、関係団体の財政状況及び健全化判断比率'!B33="","",'各会計、関係団体の財政状況及び健全化判断比率'!B33)</f>
        <v>多良木町下水道事業会計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熊本県市町村総合事務組合</v>
      </c>
      <c r="BZ35" s="355"/>
      <c r="CA35" s="355"/>
      <c r="CB35" s="355"/>
      <c r="CC35" s="355"/>
      <c r="CD35" s="355"/>
      <c r="CE35" s="355"/>
      <c r="CF35" s="355"/>
      <c r="CG35" s="355"/>
      <c r="CH35" s="355"/>
      <c r="CI35" s="355"/>
      <c r="CJ35" s="355"/>
      <c r="CK35" s="355"/>
      <c r="CL35" s="355"/>
      <c r="CM35" s="355"/>
      <c r="CN35" s="163"/>
      <c r="CO35" s="354">
        <f t="shared" ref="CO35:CO43" si="3">IF(CQ35="","",CO34+1)</f>
        <v>15</v>
      </c>
      <c r="CP35" s="354"/>
      <c r="CQ35" s="355" t="str">
        <f>IF('各会計、関係団体の財政状況及び健全化判断比率'!BS8="","",'各会計、関係団体の財政状況及び健全化判断比率'!BS8)</f>
        <v>たらぎまちづくり推進機構</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多良木町介護保険特別会計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球磨郡公立多良木病院企業団</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多良木町後期高齢者医療特別会計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上球磨消防組合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熊本県後期高齢者医療広域連合（一般会計）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熊本県後期高齢者医療広域連合（後期高齢者医療特別会計）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4j5zOFPOJKiNKlVOo93GZS6EbKA94/4POtN/5np92VV8Sqkzo+Z+1G5A0VE6XNXxgquU4HubtlD1Us3GcKS6jA==" saltValue="e4lzSlDU7SGTZn6sGzxJf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P39" sqref="P39"/>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36" t="s">
        <v>529</v>
      </c>
      <c r="D34" s="1136"/>
      <c r="E34" s="1137"/>
      <c r="F34" s="32">
        <v>8.31</v>
      </c>
      <c r="G34" s="33">
        <v>10.96</v>
      </c>
      <c r="H34" s="33">
        <v>10.93</v>
      </c>
      <c r="I34" s="33">
        <v>11.32</v>
      </c>
      <c r="J34" s="34">
        <v>10.99</v>
      </c>
      <c r="K34" s="22"/>
      <c r="L34" s="22"/>
      <c r="M34" s="22"/>
      <c r="N34" s="22"/>
      <c r="O34" s="22"/>
      <c r="P34" s="22"/>
    </row>
    <row r="35" spans="1:16" ht="39" customHeight="1" x14ac:dyDescent="0.2">
      <c r="A35" s="22"/>
      <c r="B35" s="35"/>
      <c r="C35" s="1132" t="s">
        <v>530</v>
      </c>
      <c r="D35" s="1132"/>
      <c r="E35" s="1133"/>
      <c r="F35" s="36">
        <v>5.82</v>
      </c>
      <c r="G35" s="37">
        <v>5.77</v>
      </c>
      <c r="H35" s="37">
        <v>5.97</v>
      </c>
      <c r="I35" s="37">
        <v>6.49</v>
      </c>
      <c r="J35" s="38">
        <v>6.67</v>
      </c>
      <c r="K35" s="22"/>
      <c r="L35" s="22"/>
      <c r="M35" s="22"/>
      <c r="N35" s="22"/>
      <c r="O35" s="22"/>
      <c r="P35" s="22"/>
    </row>
    <row r="36" spans="1:16" ht="39" customHeight="1" x14ac:dyDescent="0.2">
      <c r="A36" s="22"/>
      <c r="B36" s="35"/>
      <c r="C36" s="1132" t="s">
        <v>531</v>
      </c>
      <c r="D36" s="1132"/>
      <c r="E36" s="1133"/>
      <c r="F36" s="36">
        <v>2.64</v>
      </c>
      <c r="G36" s="37">
        <v>3.14</v>
      </c>
      <c r="H36" s="37">
        <v>3.83</v>
      </c>
      <c r="I36" s="37">
        <v>1.99</v>
      </c>
      <c r="J36" s="38">
        <v>2.79</v>
      </c>
      <c r="K36" s="22"/>
      <c r="L36" s="22"/>
      <c r="M36" s="22"/>
      <c r="N36" s="22"/>
      <c r="O36" s="22"/>
      <c r="P36" s="22"/>
    </row>
    <row r="37" spans="1:16" ht="39" customHeight="1" x14ac:dyDescent="0.2">
      <c r="A37" s="22"/>
      <c r="B37" s="35"/>
      <c r="C37" s="1132" t="s">
        <v>532</v>
      </c>
      <c r="D37" s="1132"/>
      <c r="E37" s="1133"/>
      <c r="F37" s="36" t="s">
        <v>485</v>
      </c>
      <c r="G37" s="37" t="s">
        <v>485</v>
      </c>
      <c r="H37" s="37" t="s">
        <v>485</v>
      </c>
      <c r="I37" s="37" t="s">
        <v>485</v>
      </c>
      <c r="J37" s="38">
        <v>0.87</v>
      </c>
      <c r="K37" s="22"/>
      <c r="L37" s="22"/>
      <c r="M37" s="22"/>
      <c r="N37" s="22"/>
      <c r="O37" s="22"/>
      <c r="P37" s="22"/>
    </row>
    <row r="38" spans="1:16" ht="39" customHeight="1" x14ac:dyDescent="0.2">
      <c r="A38" s="22"/>
      <c r="B38" s="35"/>
      <c r="C38" s="1132" t="s">
        <v>533</v>
      </c>
      <c r="D38" s="1132"/>
      <c r="E38" s="1133"/>
      <c r="F38" s="36">
        <v>2.23</v>
      </c>
      <c r="G38" s="37">
        <v>1.84</v>
      </c>
      <c r="H38" s="37">
        <v>2.0499999999999998</v>
      </c>
      <c r="I38" s="37">
        <v>1.63</v>
      </c>
      <c r="J38" s="38">
        <v>0.71</v>
      </c>
      <c r="K38" s="22"/>
      <c r="L38" s="22"/>
      <c r="M38" s="22"/>
      <c r="N38" s="22"/>
      <c r="O38" s="22"/>
      <c r="P38" s="22"/>
    </row>
    <row r="39" spans="1:16" ht="39" customHeight="1" x14ac:dyDescent="0.2">
      <c r="A39" s="22"/>
      <c r="B39" s="35"/>
      <c r="C39" s="1132" t="s">
        <v>534</v>
      </c>
      <c r="D39" s="1132"/>
      <c r="E39" s="1133"/>
      <c r="F39" s="36">
        <v>0.02</v>
      </c>
      <c r="G39" s="37">
        <v>0.02</v>
      </c>
      <c r="H39" s="37">
        <v>0.03</v>
      </c>
      <c r="I39" s="37">
        <v>0.04</v>
      </c>
      <c r="J39" s="38">
        <v>0.04</v>
      </c>
      <c r="K39" s="22"/>
      <c r="L39" s="22"/>
      <c r="M39" s="22"/>
      <c r="N39" s="22"/>
      <c r="O39" s="22"/>
      <c r="P39" s="22"/>
    </row>
    <row r="40" spans="1:16" ht="39" customHeight="1" x14ac:dyDescent="0.2">
      <c r="A40" s="22"/>
      <c r="B40" s="35"/>
      <c r="C40" s="1132" t="s">
        <v>535</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536</v>
      </c>
      <c r="D42" s="1132"/>
      <c r="E42" s="1133"/>
      <c r="F42" s="36" t="s">
        <v>485</v>
      </c>
      <c r="G42" s="37" t="s">
        <v>485</v>
      </c>
      <c r="H42" s="37" t="s">
        <v>485</v>
      </c>
      <c r="I42" s="37" t="s">
        <v>485</v>
      </c>
      <c r="J42" s="38" t="s">
        <v>485</v>
      </c>
      <c r="K42" s="22"/>
      <c r="L42" s="22"/>
      <c r="M42" s="22"/>
      <c r="N42" s="22"/>
      <c r="O42" s="22"/>
      <c r="P42" s="22"/>
    </row>
    <row r="43" spans="1:16" ht="39" customHeight="1" thickBot="1" x14ac:dyDescent="0.25">
      <c r="A43" s="22"/>
      <c r="B43" s="40"/>
      <c r="C43" s="1134" t="s">
        <v>537</v>
      </c>
      <c r="D43" s="1134"/>
      <c r="E43" s="1135"/>
      <c r="F43" s="41">
        <v>0.59</v>
      </c>
      <c r="G43" s="42">
        <v>0.67</v>
      </c>
      <c r="H43" s="42">
        <v>0.6</v>
      </c>
      <c r="I43" s="42">
        <v>0.72</v>
      </c>
      <c r="J43" s="43" t="s">
        <v>485</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PnfRzLcbfuvhbiBxPR5cy8tYVoqsVXH95k/gcd/IvrnCgxcJ0wY+aDGWTk8uLSJEvMSO83i1nWeVVWvHkmNzw==" saltValue="iMaK88bqtp4peD/eAMJW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7"/>
  <sheetViews>
    <sheetView showGridLines="0" zoomScale="85" zoomScaleNormal="85" zoomScaleSheetLayoutView="55" workbookViewId="0">
      <selection activeCell="U48" sqref="U48"/>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584</v>
      </c>
      <c r="L45" s="58">
        <v>601</v>
      </c>
      <c r="M45" s="58">
        <v>630</v>
      </c>
      <c r="N45" s="58">
        <v>631</v>
      </c>
      <c r="O45" s="59">
        <v>634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
      <c r="A48" s="46"/>
      <c r="B48" s="1163"/>
      <c r="C48" s="1164"/>
      <c r="D48" s="60"/>
      <c r="E48" s="1140" t="s">
        <v>13</v>
      </c>
      <c r="F48" s="1140"/>
      <c r="G48" s="1140"/>
      <c r="H48" s="1140"/>
      <c r="I48" s="1140"/>
      <c r="J48" s="1141"/>
      <c r="K48" s="61">
        <v>165</v>
      </c>
      <c r="L48" s="62">
        <v>164</v>
      </c>
      <c r="M48" s="62">
        <v>159</v>
      </c>
      <c r="N48" s="62">
        <v>158</v>
      </c>
      <c r="O48" s="63">
        <v>126</v>
      </c>
      <c r="P48" s="46"/>
      <c r="Q48" s="46"/>
      <c r="R48" s="46"/>
      <c r="S48" s="46"/>
      <c r="T48" s="46"/>
      <c r="U48" s="46"/>
    </row>
    <row r="49" spans="1:21" ht="30.75" customHeight="1" x14ac:dyDescent="0.2">
      <c r="A49" s="46"/>
      <c r="B49" s="1163"/>
      <c r="C49" s="1164"/>
      <c r="D49" s="60"/>
      <c r="E49" s="1140" t="s">
        <v>14</v>
      </c>
      <c r="F49" s="1140"/>
      <c r="G49" s="1140"/>
      <c r="H49" s="1140"/>
      <c r="I49" s="1140"/>
      <c r="J49" s="1141"/>
      <c r="K49" s="61">
        <v>101</v>
      </c>
      <c r="L49" s="62">
        <v>117</v>
      </c>
      <c r="M49" s="62">
        <v>108</v>
      </c>
      <c r="N49" s="62">
        <v>116</v>
      </c>
      <c r="O49" s="63">
        <v>119</v>
      </c>
      <c r="P49" s="46"/>
      <c r="Q49" s="46"/>
      <c r="R49" s="46"/>
      <c r="S49" s="46"/>
      <c r="T49" s="46"/>
      <c r="U49" s="46"/>
    </row>
    <row r="50" spans="1:21" ht="30.75" customHeight="1" x14ac:dyDescent="0.2">
      <c r="A50" s="46"/>
      <c r="B50" s="1163"/>
      <c r="C50" s="1164"/>
      <c r="D50" s="60"/>
      <c r="E50" s="1140" t="s">
        <v>15</v>
      </c>
      <c r="F50" s="1140"/>
      <c r="G50" s="1140"/>
      <c r="H50" s="1140"/>
      <c r="I50" s="1140"/>
      <c r="J50" s="1141"/>
      <c r="K50" s="61">
        <v>25</v>
      </c>
      <c r="L50" s="62">
        <v>16</v>
      </c>
      <c r="M50" s="62">
        <v>18</v>
      </c>
      <c r="N50" s="62">
        <v>20</v>
      </c>
      <c r="O50" s="63">
        <v>20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610</v>
      </c>
      <c r="L52" s="62">
        <v>581</v>
      </c>
      <c r="M52" s="62">
        <v>580</v>
      </c>
      <c r="N52" s="62">
        <v>585</v>
      </c>
      <c r="O52" s="63">
        <v>581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265</v>
      </c>
      <c r="L53" s="67">
        <v>317</v>
      </c>
      <c r="M53" s="67">
        <v>335</v>
      </c>
      <c r="N53" s="67">
        <v>340</v>
      </c>
      <c r="O53" s="68">
        <v>318</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row r="65" s="47" customFormat="1" ht="12.65" hidden="1" customHeight="1" x14ac:dyDescent="0.2"/>
    <row r="66" s="47" customFormat="1" ht="12.65" hidden="1" customHeight="1" x14ac:dyDescent="0.2"/>
    <row r="67" s="47" customFormat="1" ht="12.65" hidden="1" customHeight="1" x14ac:dyDescent="0.2"/>
  </sheetData>
  <sheetProtection algorithmName="SHA-512" hashValue="cl2fF6XqQsuETmsBwnpjzZsllsPgqmMCVWJi8Nut0Csoe6Mt040dgGgKIl1oxgF7koUiyZI8SI0CyhZEL6kt1g==" saltValue="hkrb6X+1INjxa+Z7AtAzu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5" zoomScaleNormal="85" zoomScaleSheetLayoutView="100" workbookViewId="0">
      <selection activeCell="S46" sqref="S4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524</v>
      </c>
      <c r="J40" s="101" t="s">
        <v>525</v>
      </c>
      <c r="K40" s="101" t="s">
        <v>526</v>
      </c>
      <c r="L40" s="101" t="s">
        <v>527</v>
      </c>
      <c r="M40" s="102" t="s">
        <v>528</v>
      </c>
    </row>
    <row r="41" spans="2:13" ht="27.75" customHeight="1" x14ac:dyDescent="0.2">
      <c r="B41" s="1181" t="s">
        <v>30</v>
      </c>
      <c r="C41" s="1182"/>
      <c r="D41" s="103"/>
      <c r="E41" s="1183" t="s">
        <v>31</v>
      </c>
      <c r="F41" s="1183"/>
      <c r="G41" s="1183"/>
      <c r="H41" s="1184"/>
      <c r="I41" s="330">
        <v>5658</v>
      </c>
      <c r="J41" s="331">
        <v>5751</v>
      </c>
      <c r="K41" s="331">
        <v>6316</v>
      </c>
      <c r="L41" s="331">
        <v>6160</v>
      </c>
      <c r="M41" s="332">
        <v>6108</v>
      </c>
    </row>
    <row r="42" spans="2:13" ht="27.75" customHeight="1" x14ac:dyDescent="0.2">
      <c r="B42" s="1171"/>
      <c r="C42" s="1172"/>
      <c r="D42" s="104"/>
      <c r="E42" s="1175" t="s">
        <v>32</v>
      </c>
      <c r="F42" s="1175"/>
      <c r="G42" s="1175"/>
      <c r="H42" s="1176"/>
      <c r="I42" s="333">
        <v>224</v>
      </c>
      <c r="J42" s="334">
        <v>197</v>
      </c>
      <c r="K42" s="334">
        <v>197</v>
      </c>
      <c r="L42" s="334">
        <v>178</v>
      </c>
      <c r="M42" s="335">
        <v>166</v>
      </c>
    </row>
    <row r="43" spans="2:13" ht="27.75" customHeight="1" x14ac:dyDescent="0.2">
      <c r="B43" s="1171"/>
      <c r="C43" s="1172"/>
      <c r="D43" s="104"/>
      <c r="E43" s="1175" t="s">
        <v>33</v>
      </c>
      <c r="F43" s="1175"/>
      <c r="G43" s="1175"/>
      <c r="H43" s="1176"/>
      <c r="I43" s="333">
        <v>1435</v>
      </c>
      <c r="J43" s="334">
        <v>1301</v>
      </c>
      <c r="K43" s="334">
        <v>1195</v>
      </c>
      <c r="L43" s="334">
        <v>1063</v>
      </c>
      <c r="M43" s="335">
        <v>902</v>
      </c>
    </row>
    <row r="44" spans="2:13" ht="27.75" customHeight="1" x14ac:dyDescent="0.2">
      <c r="B44" s="1171"/>
      <c r="C44" s="1172"/>
      <c r="D44" s="104"/>
      <c r="E44" s="1175" t="s">
        <v>34</v>
      </c>
      <c r="F44" s="1175"/>
      <c r="G44" s="1175"/>
      <c r="H44" s="1176"/>
      <c r="I44" s="333">
        <v>1062</v>
      </c>
      <c r="J44" s="334">
        <v>901</v>
      </c>
      <c r="K44" s="334">
        <v>900</v>
      </c>
      <c r="L44" s="334">
        <v>852</v>
      </c>
      <c r="M44" s="335">
        <v>1059</v>
      </c>
    </row>
    <row r="45" spans="2:13" ht="27.75" customHeight="1" x14ac:dyDescent="0.2">
      <c r="B45" s="1171"/>
      <c r="C45" s="1172"/>
      <c r="D45" s="104"/>
      <c r="E45" s="1175" t="s">
        <v>35</v>
      </c>
      <c r="F45" s="1175"/>
      <c r="G45" s="1175"/>
      <c r="H45" s="1176"/>
      <c r="I45" s="333">
        <v>1299</v>
      </c>
      <c r="J45" s="334">
        <v>1228</v>
      </c>
      <c r="K45" s="334">
        <v>1184</v>
      </c>
      <c r="L45" s="334">
        <v>1223</v>
      </c>
      <c r="M45" s="335">
        <v>1222</v>
      </c>
    </row>
    <row r="46" spans="2:13" ht="27.75" customHeight="1" x14ac:dyDescent="0.2">
      <c r="B46" s="1171"/>
      <c r="C46" s="1172"/>
      <c r="D46" s="105"/>
      <c r="E46" s="1175" t="s">
        <v>36</v>
      </c>
      <c r="F46" s="1175"/>
      <c r="G46" s="1175"/>
      <c r="H46" s="1176"/>
      <c r="I46" s="333" t="s">
        <v>485</v>
      </c>
      <c r="J46" s="334" t="s">
        <v>485</v>
      </c>
      <c r="K46" s="334" t="s">
        <v>485</v>
      </c>
      <c r="L46" s="334" t="s">
        <v>485</v>
      </c>
      <c r="M46" s="335" t="s">
        <v>485</v>
      </c>
    </row>
    <row r="47" spans="2:13" ht="27.75" customHeight="1" x14ac:dyDescent="0.2">
      <c r="B47" s="1171"/>
      <c r="C47" s="1172"/>
      <c r="D47" s="106"/>
      <c r="E47" s="1185" t="s">
        <v>37</v>
      </c>
      <c r="F47" s="1186"/>
      <c r="G47" s="1186"/>
      <c r="H47" s="1187"/>
      <c r="I47" s="333" t="s">
        <v>485</v>
      </c>
      <c r="J47" s="334" t="s">
        <v>485</v>
      </c>
      <c r="K47" s="334" t="s">
        <v>485</v>
      </c>
      <c r="L47" s="334" t="s">
        <v>485</v>
      </c>
      <c r="M47" s="335" t="s">
        <v>485</v>
      </c>
    </row>
    <row r="48" spans="2:13" ht="27.75" customHeight="1" x14ac:dyDescent="0.2">
      <c r="B48" s="1171"/>
      <c r="C48" s="1172"/>
      <c r="D48" s="104"/>
      <c r="E48" s="1175" t="s">
        <v>38</v>
      </c>
      <c r="F48" s="1175"/>
      <c r="G48" s="1175"/>
      <c r="H48" s="1176"/>
      <c r="I48" s="333" t="s">
        <v>485</v>
      </c>
      <c r="J48" s="334" t="s">
        <v>485</v>
      </c>
      <c r="K48" s="334" t="s">
        <v>485</v>
      </c>
      <c r="L48" s="334" t="s">
        <v>485</v>
      </c>
      <c r="M48" s="335" t="s">
        <v>485</v>
      </c>
    </row>
    <row r="49" spans="2:13" ht="27.75" customHeight="1" x14ac:dyDescent="0.2">
      <c r="B49" s="1173"/>
      <c r="C49" s="1174"/>
      <c r="D49" s="104"/>
      <c r="E49" s="1175" t="s">
        <v>39</v>
      </c>
      <c r="F49" s="1175"/>
      <c r="G49" s="1175"/>
      <c r="H49" s="1176"/>
      <c r="I49" s="333" t="s">
        <v>485</v>
      </c>
      <c r="J49" s="334" t="s">
        <v>485</v>
      </c>
      <c r="K49" s="334" t="s">
        <v>485</v>
      </c>
      <c r="L49" s="334" t="s">
        <v>485</v>
      </c>
      <c r="M49" s="335" t="s">
        <v>485</v>
      </c>
    </row>
    <row r="50" spans="2:13" ht="27.75" customHeight="1" x14ac:dyDescent="0.2">
      <c r="B50" s="1169" t="s">
        <v>40</v>
      </c>
      <c r="C50" s="1170"/>
      <c r="D50" s="107"/>
      <c r="E50" s="1175" t="s">
        <v>41</v>
      </c>
      <c r="F50" s="1175"/>
      <c r="G50" s="1175"/>
      <c r="H50" s="1176"/>
      <c r="I50" s="333">
        <v>2977</v>
      </c>
      <c r="J50" s="334">
        <v>3338</v>
      </c>
      <c r="K50" s="334">
        <v>3896</v>
      </c>
      <c r="L50" s="334">
        <v>4331</v>
      </c>
      <c r="M50" s="335">
        <v>4720</v>
      </c>
    </row>
    <row r="51" spans="2:13" ht="27.75" customHeight="1" x14ac:dyDescent="0.2">
      <c r="B51" s="1171"/>
      <c r="C51" s="1172"/>
      <c r="D51" s="104"/>
      <c r="E51" s="1175" t="s">
        <v>42</v>
      </c>
      <c r="F51" s="1175"/>
      <c r="G51" s="1175"/>
      <c r="H51" s="1176"/>
      <c r="I51" s="333">
        <v>88</v>
      </c>
      <c r="J51" s="334">
        <v>77</v>
      </c>
      <c r="K51" s="334">
        <v>67</v>
      </c>
      <c r="L51" s="334">
        <v>58</v>
      </c>
      <c r="M51" s="335">
        <v>49</v>
      </c>
    </row>
    <row r="52" spans="2:13" ht="27.75" customHeight="1" x14ac:dyDescent="0.2">
      <c r="B52" s="1173"/>
      <c r="C52" s="1174"/>
      <c r="D52" s="104"/>
      <c r="E52" s="1175" t="s">
        <v>43</v>
      </c>
      <c r="F52" s="1175"/>
      <c r="G52" s="1175"/>
      <c r="H52" s="1176"/>
      <c r="I52" s="333">
        <v>5545</v>
      </c>
      <c r="J52" s="334">
        <v>5839</v>
      </c>
      <c r="K52" s="334">
        <v>6056</v>
      </c>
      <c r="L52" s="334">
        <v>5999</v>
      </c>
      <c r="M52" s="335">
        <v>6046</v>
      </c>
    </row>
    <row r="53" spans="2:13" ht="27.75" customHeight="1" thickBot="1" x14ac:dyDescent="0.25">
      <c r="B53" s="1177" t="s">
        <v>19</v>
      </c>
      <c r="C53" s="1178"/>
      <c r="D53" s="108"/>
      <c r="E53" s="1179" t="s">
        <v>44</v>
      </c>
      <c r="F53" s="1179"/>
      <c r="G53" s="1179"/>
      <c r="H53" s="1180"/>
      <c r="I53" s="336">
        <v>1067</v>
      </c>
      <c r="J53" s="337">
        <v>124</v>
      </c>
      <c r="K53" s="337">
        <v>-226</v>
      </c>
      <c r="L53" s="337">
        <v>-910</v>
      </c>
      <c r="M53" s="338">
        <v>-1358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EhlY5Key2zhL7X5kBbPUwdRP1ifikdBrQq4c0V7NaE4nrcls79jtQdxyYnR4l1JjGKfVA7BQJ+BfJPcTC+Pa1w==" saltValue="fqocLiX7XUlkKJZYrhSS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16" zoomScale="55" zoomScaleNormal="55" zoomScaleSheetLayoutView="100" workbookViewId="0">
      <selection activeCell="O30" sqref="O30"/>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526</v>
      </c>
      <c r="G54" s="117" t="s">
        <v>527</v>
      </c>
      <c r="H54" s="118" t="s">
        <v>528</v>
      </c>
    </row>
    <row r="55" spans="2:8" ht="52.5" customHeight="1" x14ac:dyDescent="0.2">
      <c r="B55" s="119"/>
      <c r="C55" s="1196" t="s">
        <v>46</v>
      </c>
      <c r="D55" s="1196"/>
      <c r="E55" s="1197"/>
      <c r="F55" s="339">
        <v>1087</v>
      </c>
      <c r="G55" s="339">
        <v>1091</v>
      </c>
      <c r="H55" s="340">
        <v>1115</v>
      </c>
    </row>
    <row r="56" spans="2:8" ht="52.5" customHeight="1" x14ac:dyDescent="0.2">
      <c r="B56" s="120"/>
      <c r="C56" s="1198" t="s">
        <v>47</v>
      </c>
      <c r="D56" s="1198"/>
      <c r="E56" s="1199"/>
      <c r="F56" s="341">
        <v>623</v>
      </c>
      <c r="G56" s="341">
        <v>725</v>
      </c>
      <c r="H56" s="342">
        <v>727</v>
      </c>
    </row>
    <row r="57" spans="2:8" ht="53.25" customHeight="1" x14ac:dyDescent="0.2">
      <c r="B57" s="120"/>
      <c r="C57" s="1200" t="s">
        <v>48</v>
      </c>
      <c r="D57" s="1200"/>
      <c r="E57" s="1201"/>
      <c r="F57" s="343">
        <v>1791</v>
      </c>
      <c r="G57" s="343">
        <v>2063</v>
      </c>
      <c r="H57" s="344">
        <v>2423</v>
      </c>
    </row>
    <row r="58" spans="2:8" ht="45.75" customHeight="1" x14ac:dyDescent="0.2">
      <c r="B58" s="121"/>
      <c r="C58" s="1188" t="s">
        <v>554</v>
      </c>
      <c r="D58" s="1189"/>
      <c r="E58" s="1190"/>
      <c r="F58" s="345">
        <v>643</v>
      </c>
      <c r="G58" s="345">
        <v>743</v>
      </c>
      <c r="H58" s="346">
        <v>1004</v>
      </c>
    </row>
    <row r="59" spans="2:8" ht="45.75" customHeight="1" x14ac:dyDescent="0.2">
      <c r="B59" s="121"/>
      <c r="C59" s="1188" t="s">
        <v>553</v>
      </c>
      <c r="D59" s="1189"/>
      <c r="E59" s="1190"/>
      <c r="F59" s="345">
        <v>826</v>
      </c>
      <c r="G59" s="345">
        <v>977</v>
      </c>
      <c r="H59" s="346">
        <v>978</v>
      </c>
    </row>
    <row r="60" spans="2:8" ht="45.75" customHeight="1" x14ac:dyDescent="0.2">
      <c r="B60" s="121"/>
      <c r="C60" s="1188" t="s">
        <v>555</v>
      </c>
      <c r="D60" s="1189"/>
      <c r="E60" s="1190"/>
      <c r="F60" s="345">
        <v>278</v>
      </c>
      <c r="G60" s="345">
        <v>340</v>
      </c>
      <c r="H60" s="346">
        <v>427</v>
      </c>
    </row>
    <row r="61" spans="2:8" ht="45.75" customHeight="1" x14ac:dyDescent="0.2">
      <c r="B61" s="121"/>
      <c r="C61" s="1188" t="s">
        <v>556</v>
      </c>
      <c r="D61" s="1189"/>
      <c r="E61" s="1190"/>
      <c r="F61" s="345">
        <v>44</v>
      </c>
      <c r="G61" s="345">
        <v>3</v>
      </c>
      <c r="H61" s="346">
        <v>14</v>
      </c>
    </row>
    <row r="62" spans="2:8" ht="45.75" customHeight="1" thickBot="1" x14ac:dyDescent="0.25">
      <c r="B62" s="122"/>
      <c r="C62" s="1191"/>
      <c r="D62" s="1192"/>
      <c r="E62" s="1193"/>
      <c r="F62" s="347"/>
      <c r="G62" s="347"/>
      <c r="H62" s="348"/>
    </row>
    <row r="63" spans="2:8" ht="52.5" customHeight="1" thickBot="1" x14ac:dyDescent="0.25">
      <c r="B63" s="123"/>
      <c r="C63" s="1194" t="s">
        <v>49</v>
      </c>
      <c r="D63" s="1194"/>
      <c r="E63" s="1195"/>
      <c r="F63" s="349">
        <v>3501</v>
      </c>
      <c r="G63" s="349">
        <v>3879</v>
      </c>
      <c r="H63" s="350">
        <v>4265</v>
      </c>
    </row>
    <row r="64" spans="2:8" ht="13" x14ac:dyDescent="0.2"/>
  </sheetData>
  <sheetProtection algorithmName="SHA-512" hashValue="1ZfRFicKH5z7+ngM6fbgNIujHUL0VBES4m7bH8eT7nfNgsd5i1W/qqDjjtNMOQE5t9jrnuiW9mah5Odwzt87SA==" saltValue="kGgTPqHDVZ+oaroeDMl1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523</v>
      </c>
      <c r="G2" s="137"/>
      <c r="H2" s="138"/>
    </row>
    <row r="3" spans="1:8" x14ac:dyDescent="0.2">
      <c r="A3" s="134" t="s">
        <v>516</v>
      </c>
      <c r="B3" s="139"/>
      <c r="C3" s="140"/>
      <c r="D3" s="141">
        <v>93008</v>
      </c>
      <c r="E3" s="142"/>
      <c r="F3" s="143">
        <v>200194</v>
      </c>
      <c r="G3" s="144"/>
      <c r="H3" s="145"/>
    </row>
    <row r="4" spans="1:8" x14ac:dyDescent="0.2">
      <c r="A4" s="146"/>
      <c r="B4" s="147"/>
      <c r="C4" s="148"/>
      <c r="D4" s="149">
        <v>59475</v>
      </c>
      <c r="E4" s="150"/>
      <c r="F4" s="151">
        <v>106422</v>
      </c>
      <c r="G4" s="152"/>
      <c r="H4" s="153"/>
    </row>
    <row r="5" spans="1:8" x14ac:dyDescent="0.2">
      <c r="A5" s="134" t="s">
        <v>518</v>
      </c>
      <c r="B5" s="139"/>
      <c r="C5" s="140"/>
      <c r="D5" s="141">
        <v>164973</v>
      </c>
      <c r="E5" s="142"/>
      <c r="F5" s="143">
        <v>196914</v>
      </c>
      <c r="G5" s="144"/>
      <c r="H5" s="145"/>
    </row>
    <row r="6" spans="1:8" x14ac:dyDescent="0.2">
      <c r="A6" s="146"/>
      <c r="B6" s="147"/>
      <c r="C6" s="148"/>
      <c r="D6" s="149">
        <v>43198</v>
      </c>
      <c r="E6" s="150"/>
      <c r="F6" s="151">
        <v>98966</v>
      </c>
      <c r="G6" s="152"/>
      <c r="H6" s="153"/>
    </row>
    <row r="7" spans="1:8" x14ac:dyDescent="0.2">
      <c r="A7" s="134" t="s">
        <v>519</v>
      </c>
      <c r="B7" s="139"/>
      <c r="C7" s="140"/>
      <c r="D7" s="141">
        <v>126692</v>
      </c>
      <c r="E7" s="142"/>
      <c r="F7" s="143">
        <v>204757</v>
      </c>
      <c r="G7" s="144"/>
      <c r="H7" s="145"/>
    </row>
    <row r="8" spans="1:8" x14ac:dyDescent="0.2">
      <c r="A8" s="146"/>
      <c r="B8" s="147"/>
      <c r="C8" s="148"/>
      <c r="D8" s="149">
        <v>30646</v>
      </c>
      <c r="E8" s="150"/>
      <c r="F8" s="151">
        <v>106071</v>
      </c>
      <c r="G8" s="152"/>
      <c r="H8" s="153"/>
    </row>
    <row r="9" spans="1:8" x14ac:dyDescent="0.2">
      <c r="A9" s="134" t="s">
        <v>520</v>
      </c>
      <c r="B9" s="139"/>
      <c r="C9" s="140"/>
      <c r="D9" s="141">
        <v>136930</v>
      </c>
      <c r="E9" s="142"/>
      <c r="F9" s="143">
        <v>194971</v>
      </c>
      <c r="G9" s="144"/>
      <c r="H9" s="145"/>
    </row>
    <row r="10" spans="1:8" x14ac:dyDescent="0.2">
      <c r="A10" s="146"/>
      <c r="B10" s="147"/>
      <c r="C10" s="148"/>
      <c r="D10" s="149">
        <v>38739</v>
      </c>
      <c r="E10" s="150"/>
      <c r="F10" s="151">
        <v>105966</v>
      </c>
      <c r="G10" s="152"/>
      <c r="H10" s="153"/>
    </row>
    <row r="11" spans="1:8" x14ac:dyDescent="0.2">
      <c r="A11" s="134" t="s">
        <v>521</v>
      </c>
      <c r="B11" s="139"/>
      <c r="C11" s="140"/>
      <c r="D11" s="141">
        <v>85569</v>
      </c>
      <c r="E11" s="142"/>
      <c r="F11" s="143">
        <v>224172</v>
      </c>
      <c r="G11" s="144"/>
      <c r="H11" s="145"/>
    </row>
    <row r="12" spans="1:8" x14ac:dyDescent="0.2">
      <c r="A12" s="146"/>
      <c r="B12" s="147"/>
      <c r="C12" s="154"/>
      <c r="D12" s="149">
        <v>56052</v>
      </c>
      <c r="E12" s="150"/>
      <c r="F12" s="151">
        <v>117611</v>
      </c>
      <c r="G12" s="152"/>
      <c r="H12" s="153"/>
    </row>
    <row r="13" spans="1:8" x14ac:dyDescent="0.2">
      <c r="A13" s="134"/>
      <c r="B13" s="139"/>
      <c r="C13" s="140"/>
      <c r="D13" s="141">
        <v>121434</v>
      </c>
      <c r="E13" s="142"/>
      <c r="F13" s="143">
        <v>204202</v>
      </c>
      <c r="G13" s="155"/>
      <c r="H13" s="145"/>
    </row>
    <row r="14" spans="1:8" x14ac:dyDescent="0.2">
      <c r="A14" s="146"/>
      <c r="B14" s="147"/>
      <c r="C14" s="148"/>
      <c r="D14" s="149">
        <v>45622</v>
      </c>
      <c r="E14" s="150"/>
      <c r="F14" s="151">
        <v>107007</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8.31</v>
      </c>
      <c r="C19" s="156">
        <f>ROUND(VALUE(SUBSTITUTE(実質収支比率等に係る経年分析!G$48,"▲","-")),2)</f>
        <v>10.97</v>
      </c>
      <c r="D19" s="156">
        <f>ROUND(VALUE(SUBSTITUTE(実質収支比率等に係る経年分析!H$48,"▲","-")),2)</f>
        <v>10.93</v>
      </c>
      <c r="E19" s="156">
        <f>ROUND(VALUE(SUBSTITUTE(実質収支比率等に係る経年分析!I$48,"▲","-")),2)</f>
        <v>11.33</v>
      </c>
      <c r="F19" s="156">
        <f>ROUND(VALUE(SUBSTITUTE(実質収支比率等に係る経年分析!J$48,"▲","-")),2)</f>
        <v>11</v>
      </c>
    </row>
    <row r="20" spans="1:11" x14ac:dyDescent="0.2">
      <c r="A20" s="156" t="s">
        <v>53</v>
      </c>
      <c r="B20" s="156">
        <f>ROUND(VALUE(SUBSTITUTE(実質収支比率等に係る経年分析!F$47,"▲","-")),2)</f>
        <v>26.98</v>
      </c>
      <c r="C20" s="156">
        <f>ROUND(VALUE(SUBSTITUTE(実質収支比率等に係る経年分析!G$47,"▲","-")),2)</f>
        <v>25.35</v>
      </c>
      <c r="D20" s="156">
        <f>ROUND(VALUE(SUBSTITUTE(実質収支比率等に係る経年分析!H$47,"▲","-")),2)</f>
        <v>25.9</v>
      </c>
      <c r="E20" s="156">
        <f>ROUND(VALUE(SUBSTITUTE(実質収支比率等に係る経年分析!I$47,"▲","-")),2)</f>
        <v>25.87</v>
      </c>
      <c r="F20" s="156">
        <f>ROUND(VALUE(SUBSTITUTE(実質収支比率等に係る経年分析!J$47,"▲","-")),2)</f>
        <v>26.1</v>
      </c>
    </row>
    <row r="21" spans="1:11" x14ac:dyDescent="0.2">
      <c r="A21" s="156" t="s">
        <v>54</v>
      </c>
      <c r="B21" s="156">
        <f>IF(ISNUMBER(VALUE(SUBSTITUTE(実質収支比率等に係る経年分析!F$49,"▲","-"))),ROUND(VALUE(SUBSTITUTE(実質収支比率等に係る経年分析!F$49,"▲","-")),2),NA())</f>
        <v>0.13</v>
      </c>
      <c r="C21" s="156">
        <f>IF(ISNUMBER(VALUE(SUBSTITUTE(実質収支比率等に係る経年分析!G$49,"▲","-"))),ROUND(VALUE(SUBSTITUTE(実質収支比率等に係る経年分析!G$49,"▲","-")),2),NA())</f>
        <v>3.2</v>
      </c>
      <c r="D21" s="156">
        <f>IF(ISNUMBER(VALUE(SUBSTITUTE(実質収支比率等に係る経年分析!H$49,"▲","-"))),ROUND(VALUE(SUBSTITUTE(実質収支比率等に係る経年分析!H$49,"▲","-")),2),NA())</f>
        <v>0.27</v>
      </c>
      <c r="E21" s="156">
        <f>IF(ISNUMBER(VALUE(SUBSTITUTE(実質収支比率等に係る経年分析!I$49,"▲","-"))),ROUND(VALUE(SUBSTITUTE(実質収支比率等に係る経年分析!I$49,"▲","-")),2),NA())</f>
        <v>0.56000000000000005</v>
      </c>
      <c r="F21" s="156">
        <f>IF(ISNUMBER(VALUE(SUBSTITUTE(実質収支比率等に係る経年分析!J$49,"▲","-"))),ROUND(VALUE(SUBSTITUTE(実質収支比率等に係る経年分析!J$49,"▲","-")),2),NA())</f>
        <v>0.38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多良木町国民健康保険特別会計（直診勘定）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多良木町後期高齢者医療特別会計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2">
      <c r="A32" s="157" t="str">
        <f>IF(連結実質赤字比率に係る赤字・黒字の構成分析!C$38="",NA(),連結実質赤字比率に係る赤字・黒字の構成分析!C$38)</f>
        <v>多良木町国民健康保険特別会計（事業勘定）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2.23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1.84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2.0499999999999998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0.71</v>
      </c>
    </row>
    <row r="33" spans="1:16" x14ac:dyDescent="0.2">
      <c r="A33" s="157" t="str">
        <f>IF(連結実質赤字比率に係る赤字・黒字の構成分析!C$37="",NA(),連結実質赤字比率に係る赤字・黒字の構成分析!C$37)</f>
        <v>多良木町下水道事業会計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0.87</v>
      </c>
    </row>
    <row r="34" spans="1:16" x14ac:dyDescent="0.2">
      <c r="A34" s="157" t="str">
        <f>IF(連結実質赤字比率に係る赤字・黒字の構成分析!C$36="",NA(),連結実質赤字比率に係る赤字・黒字の構成分析!C$36)</f>
        <v>多良木町介護保険特別会計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2.64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3.14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2.79</v>
      </c>
    </row>
    <row r="35" spans="1:16" x14ac:dyDescent="0.2">
      <c r="A35" s="157" t="str">
        <f>IF(連結実質赤字比率に係る赤字・黒字の構成分析!C$35="",NA(),連結実質赤字比率に係る赤字・黒字の構成分析!C$35)</f>
        <v>多良木町上水道事業会計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6.67</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10.96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10.93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610</v>
      </c>
      <c r="E42" s="158"/>
      <c r="F42" s="158"/>
      <c r="G42" s="158">
        <f>'実質公債費比率（分子）の構造'!L$52</f>
        <v>581</v>
      </c>
      <c r="H42" s="158"/>
      <c r="I42" s="158"/>
      <c r="J42" s="158">
        <f>'実質公債費比率（分子）の構造'!M$52</f>
        <v>580</v>
      </c>
      <c r="K42" s="158"/>
      <c r="L42" s="158"/>
      <c r="M42" s="158">
        <f>'実質公債費比率（分子）の構造'!N$52</f>
        <v>585</v>
      </c>
      <c r="N42" s="158"/>
      <c r="O42" s="158"/>
      <c r="P42" s="158">
        <f>'実質公債費比率（分子）の構造'!O$52</f>
        <v>581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25</v>
      </c>
      <c r="C44" s="158"/>
      <c r="D44" s="158"/>
      <c r="E44" s="158">
        <f>'実質公債費比率（分子）の構造'!L$50</f>
        <v>16</v>
      </c>
      <c r="F44" s="158"/>
      <c r="G44" s="158"/>
      <c r="H44" s="158">
        <f>'実質公債費比率（分子）の構造'!M$50</f>
        <v>18</v>
      </c>
      <c r="I44" s="158"/>
      <c r="J44" s="158"/>
      <c r="K44" s="158">
        <f>'実質公債費比率（分子）の構造'!N$50</f>
        <v>20</v>
      </c>
      <c r="L44" s="158"/>
      <c r="M44" s="158"/>
      <c r="N44" s="158">
        <f>'実質公債費比率（分子）の構造'!O$50</f>
        <v>20</v>
      </c>
      <c r="O44" s="158"/>
      <c r="P44" s="158"/>
    </row>
    <row r="45" spans="1:16" x14ac:dyDescent="0.2">
      <c r="A45" s="158" t="s">
        <v>63</v>
      </c>
      <c r="B45" s="158">
        <f>'実質公債費比率（分子）の構造'!K$49</f>
        <v>101</v>
      </c>
      <c r="C45" s="158"/>
      <c r="D45" s="158"/>
      <c r="E45" s="158">
        <f>'実質公債費比率（分子）の構造'!L$49</f>
        <v>117</v>
      </c>
      <c r="F45" s="158"/>
      <c r="G45" s="158"/>
      <c r="H45" s="158">
        <f>'実質公債費比率（分子）の構造'!M$49</f>
        <v>108</v>
      </c>
      <c r="I45" s="158"/>
      <c r="J45" s="158"/>
      <c r="K45" s="158">
        <f>'実質公債費比率（分子）の構造'!N$49</f>
        <v>116</v>
      </c>
      <c r="L45" s="158"/>
      <c r="M45" s="158"/>
      <c r="N45" s="158">
        <f>'実質公債費比率（分子）の構造'!O$49</f>
        <v>119</v>
      </c>
      <c r="O45" s="158"/>
      <c r="P45" s="158"/>
    </row>
    <row r="46" spans="1:16" x14ac:dyDescent="0.2">
      <c r="A46" s="158" t="s">
        <v>64</v>
      </c>
      <c r="B46" s="158">
        <f>'実質公債費比率（分子）の構造'!K$48</f>
        <v>165</v>
      </c>
      <c r="C46" s="158"/>
      <c r="D46" s="158"/>
      <c r="E46" s="158">
        <f>'実質公債費比率（分子）の構造'!L$48</f>
        <v>164</v>
      </c>
      <c r="F46" s="158"/>
      <c r="G46" s="158"/>
      <c r="H46" s="158">
        <f>'実質公債費比率（分子）の構造'!M$48</f>
        <v>159</v>
      </c>
      <c r="I46" s="158"/>
      <c r="J46" s="158"/>
      <c r="K46" s="158">
        <f>'実質公債費比率（分子）の構造'!N$48</f>
        <v>158</v>
      </c>
      <c r="L46" s="158"/>
      <c r="M46" s="158"/>
      <c r="N46" s="158">
        <f>'実質公債費比率（分子）の構造'!O$48</f>
        <v>126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584</v>
      </c>
      <c r="C49" s="158"/>
      <c r="D49" s="158"/>
      <c r="E49" s="158">
        <f>'実質公債費比率（分子）の構造'!L$45</f>
        <v>601</v>
      </c>
      <c r="F49" s="158"/>
      <c r="G49" s="158"/>
      <c r="H49" s="158">
        <f>'実質公債費比率（分子）の構造'!M$45</f>
        <v>630</v>
      </c>
      <c r="I49" s="158"/>
      <c r="J49" s="158"/>
      <c r="K49" s="158">
        <f>'実質公債費比率（分子）の構造'!N$45</f>
        <v>631</v>
      </c>
      <c r="L49" s="158"/>
      <c r="M49" s="158"/>
      <c r="N49" s="158">
        <f>'実質公債費比率（分子）の構造'!O$45</f>
        <v>634</v>
      </c>
      <c r="O49" s="158"/>
      <c r="P49" s="158"/>
    </row>
    <row r="50" spans="1:16" x14ac:dyDescent="0.2">
      <c r="A50" s="158" t="s">
        <v>67</v>
      </c>
      <c r="B50" s="158" t="e">
        <f>NA()</f>
        <v>#N/A</v>
      </c>
      <c r="C50" s="158">
        <f>IF(ISNUMBER('実質公債費比率（分子）の構造'!K$53),'実質公債費比率（分子）の構造'!K$53,NA())</f>
        <v>265</v>
      </c>
      <c r="D50" s="158" t="e">
        <f>NA()</f>
        <v>#N/A</v>
      </c>
      <c r="E50" s="158" t="e">
        <f>NA()</f>
        <v>#N/A</v>
      </c>
      <c r="F50" s="158">
        <f>IF(ISNUMBER('実質公債費比率（分子）の構造'!L$53),'実質公債費比率（分子）の構造'!L$53,NA())</f>
        <v>317</v>
      </c>
      <c r="G50" s="158" t="e">
        <f>NA()</f>
        <v>#N/A</v>
      </c>
      <c r="H50" s="158" t="e">
        <f>NA()</f>
        <v>#N/A</v>
      </c>
      <c r="I50" s="158">
        <f>IF(ISNUMBER('実質公債費比率（分子）の構造'!M$53),'実質公債費比率（分子）の構造'!M$53,NA())</f>
        <v>335</v>
      </c>
      <c r="J50" s="158" t="e">
        <f>NA()</f>
        <v>#N/A</v>
      </c>
      <c r="K50" s="158" t="e">
        <f>NA()</f>
        <v>#N/A</v>
      </c>
      <c r="L50" s="158">
        <f>IF(ISNUMBER('実質公債費比率（分子）の構造'!N$53),'実質公債費比率（分子）の構造'!N$53,NA())</f>
        <v>340</v>
      </c>
      <c r="M50" s="158" t="e">
        <f>NA()</f>
        <v>#N/A</v>
      </c>
      <c r="N50" s="158" t="e">
        <f>NA()</f>
        <v>#N/A</v>
      </c>
      <c r="O50" s="158">
        <f>IF(ISNUMBER('実質公債費比率（分子）の構造'!O$53),'実質公債費比率（分子）の構造'!O$53,NA())</f>
        <v>318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5545</v>
      </c>
      <c r="E56" s="157"/>
      <c r="F56" s="157"/>
      <c r="G56" s="157">
        <f>'将来負担比率（分子）の構造'!J$52</f>
        <v>5839</v>
      </c>
      <c r="H56" s="157"/>
      <c r="I56" s="157"/>
      <c r="J56" s="157">
        <f>'将来負担比率（分子）の構造'!K$52</f>
        <v>6056</v>
      </c>
      <c r="K56" s="157"/>
      <c r="L56" s="157"/>
      <c r="M56" s="157">
        <f>'将来負担比率（分子）の構造'!L$52</f>
        <v>5999</v>
      </c>
      <c r="N56" s="157"/>
      <c r="O56" s="157"/>
      <c r="P56" s="157">
        <f>'将来負担比率（分子）の構造'!M$52</f>
        <v>6046</v>
      </c>
    </row>
    <row r="57" spans="1:16" x14ac:dyDescent="0.2">
      <c r="A57" s="157" t="s">
        <v>42</v>
      </c>
      <c r="B57" s="157"/>
      <c r="C57" s="157"/>
      <c r="D57" s="157">
        <f>'将来負担比率（分子）の構造'!I$51</f>
        <v>88</v>
      </c>
      <c r="E57" s="157"/>
      <c r="F57" s="157"/>
      <c r="G57" s="157">
        <f>'将来負担比率（分子）の構造'!J$51</f>
        <v>77</v>
      </c>
      <c r="H57" s="157"/>
      <c r="I57" s="157"/>
      <c r="J57" s="157">
        <f>'将来負担比率（分子）の構造'!K$51</f>
        <v>67</v>
      </c>
      <c r="K57" s="157"/>
      <c r="L57" s="157"/>
      <c r="M57" s="157">
        <f>'将来負担比率（分子）の構造'!L$51</f>
        <v>58</v>
      </c>
      <c r="N57" s="157"/>
      <c r="O57" s="157"/>
      <c r="P57" s="157">
        <f>'将来負担比率（分子）の構造'!M$51</f>
        <v>49</v>
      </c>
    </row>
    <row r="58" spans="1:16" x14ac:dyDescent="0.2">
      <c r="A58" s="157" t="s">
        <v>41</v>
      </c>
      <c r="B58" s="157"/>
      <c r="C58" s="157"/>
      <c r="D58" s="157">
        <f>'将来負担比率（分子）の構造'!I$50</f>
        <v>2977</v>
      </c>
      <c r="E58" s="157"/>
      <c r="F58" s="157"/>
      <c r="G58" s="157">
        <f>'将来負担比率（分子）の構造'!J$50</f>
        <v>3338</v>
      </c>
      <c r="H58" s="157"/>
      <c r="I58" s="157"/>
      <c r="J58" s="157">
        <f>'将来負担比率（分子）の構造'!K$50</f>
        <v>3896</v>
      </c>
      <c r="K58" s="157"/>
      <c r="L58" s="157"/>
      <c r="M58" s="157">
        <f>'将来負担比率（分子）の構造'!L$50</f>
        <v>4331</v>
      </c>
      <c r="N58" s="157"/>
      <c r="O58" s="157"/>
      <c r="P58" s="157">
        <f>'将来負担比率（分子）の構造'!M$50</f>
        <v>4720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1299</v>
      </c>
      <c r="C62" s="157"/>
      <c r="D62" s="157"/>
      <c r="E62" s="157">
        <f>'将来負担比率（分子）の構造'!J$45</f>
        <v>1228</v>
      </c>
      <c r="F62" s="157"/>
      <c r="G62" s="157"/>
      <c r="H62" s="157">
        <f>'将来負担比率（分子）の構造'!K$45</f>
        <v>1184</v>
      </c>
      <c r="I62" s="157"/>
      <c r="J62" s="157"/>
      <c r="K62" s="157">
        <f>'将来負担比率（分子）の構造'!L$45</f>
        <v>1223</v>
      </c>
      <c r="L62" s="157"/>
      <c r="M62" s="157"/>
      <c r="N62" s="157">
        <f>'将来負担比率（分子）の構造'!M$45</f>
        <v>1222</v>
      </c>
      <c r="O62" s="157"/>
      <c r="P62" s="157"/>
    </row>
    <row r="63" spans="1:16" x14ac:dyDescent="0.2">
      <c r="A63" s="157" t="s">
        <v>34</v>
      </c>
      <c r="B63" s="157">
        <f>'将来負担比率（分子）の構造'!I$44</f>
        <v>1062</v>
      </c>
      <c r="C63" s="157"/>
      <c r="D63" s="157"/>
      <c r="E63" s="157">
        <f>'将来負担比率（分子）の構造'!J$44</f>
        <v>901</v>
      </c>
      <c r="F63" s="157"/>
      <c r="G63" s="157"/>
      <c r="H63" s="157">
        <f>'将来負担比率（分子）の構造'!K$44</f>
        <v>900</v>
      </c>
      <c r="I63" s="157"/>
      <c r="J63" s="157"/>
      <c r="K63" s="157">
        <f>'将来負担比率（分子）の構造'!L$44</f>
        <v>852</v>
      </c>
      <c r="L63" s="157"/>
      <c r="M63" s="157"/>
      <c r="N63" s="157">
        <f>'将来負担比率（分子）の構造'!M$44</f>
        <v>1059</v>
      </c>
      <c r="O63" s="157"/>
      <c r="P63" s="157"/>
    </row>
    <row r="64" spans="1:16" x14ac:dyDescent="0.2">
      <c r="A64" s="157" t="s">
        <v>33</v>
      </c>
      <c r="B64" s="157">
        <f>'将来負担比率（分子）の構造'!I$43</f>
        <v>1435</v>
      </c>
      <c r="C64" s="157"/>
      <c r="D64" s="157"/>
      <c r="E64" s="157">
        <f>'将来負担比率（分子）の構造'!J$43</f>
        <v>1301</v>
      </c>
      <c r="F64" s="157"/>
      <c r="G64" s="157"/>
      <c r="H64" s="157">
        <f>'将来負担比率（分子）の構造'!K$43</f>
        <v>1195</v>
      </c>
      <c r="I64" s="157"/>
      <c r="J64" s="157"/>
      <c r="K64" s="157">
        <f>'将来負担比率（分子）の構造'!L$43</f>
        <v>1063</v>
      </c>
      <c r="L64" s="157"/>
      <c r="M64" s="157"/>
      <c r="N64" s="157">
        <f>'将来負担比率（分子）の構造'!M$43</f>
        <v>902</v>
      </c>
      <c r="O64" s="157"/>
      <c r="P64" s="157"/>
    </row>
    <row r="65" spans="1:16" x14ac:dyDescent="0.2">
      <c r="A65" s="157" t="s">
        <v>32</v>
      </c>
      <c r="B65" s="157">
        <f>'将来負担比率（分子）の構造'!I$42</f>
        <v>224</v>
      </c>
      <c r="C65" s="157"/>
      <c r="D65" s="157"/>
      <c r="E65" s="157">
        <f>'将来負担比率（分子）の構造'!J$42</f>
        <v>197</v>
      </c>
      <c r="F65" s="157"/>
      <c r="G65" s="157"/>
      <c r="H65" s="157">
        <f>'将来負担比率（分子）の構造'!K$42</f>
        <v>197</v>
      </c>
      <c r="I65" s="157"/>
      <c r="J65" s="157"/>
      <c r="K65" s="157">
        <f>'将来負担比率（分子）の構造'!L$42</f>
        <v>178</v>
      </c>
      <c r="L65" s="157"/>
      <c r="M65" s="157"/>
      <c r="N65" s="157">
        <f>'将来負担比率（分子）の構造'!M$42</f>
        <v>166</v>
      </c>
      <c r="O65" s="157"/>
      <c r="P65" s="157"/>
    </row>
    <row r="66" spans="1:16" x14ac:dyDescent="0.2">
      <c r="A66" s="157" t="s">
        <v>31</v>
      </c>
      <c r="B66" s="157">
        <f>'将来負担比率（分子）の構造'!I$41</f>
        <v>5658</v>
      </c>
      <c r="C66" s="157"/>
      <c r="D66" s="157"/>
      <c r="E66" s="157">
        <f>'将来負担比率（分子）の構造'!J$41</f>
        <v>5751</v>
      </c>
      <c r="F66" s="157"/>
      <c r="G66" s="157"/>
      <c r="H66" s="157">
        <f>'将来負担比率（分子）の構造'!K$41</f>
        <v>6316</v>
      </c>
      <c r="I66" s="157"/>
      <c r="J66" s="157"/>
      <c r="K66" s="157">
        <f>'将来負担比率（分子）の構造'!L$41</f>
        <v>6160</v>
      </c>
      <c r="L66" s="157"/>
      <c r="M66" s="157"/>
      <c r="N66" s="157">
        <f>'将来負担比率（分子）の構造'!M$41</f>
        <v>6108</v>
      </c>
      <c r="O66" s="157"/>
      <c r="P66" s="157"/>
    </row>
    <row r="67" spans="1:16" x14ac:dyDescent="0.2">
      <c r="A67" s="157" t="s">
        <v>71</v>
      </c>
      <c r="B67" s="157" t="e">
        <f>NA()</f>
        <v>#N/A</v>
      </c>
      <c r="C67" s="157">
        <f>IF(ISNUMBER('将来負担比率（分子）の構造'!I$53), IF('将来負担比率（分子）の構造'!I$53 &lt; 0, 0, '将来負担比率（分子）の構造'!I$53), NA())</f>
        <v>1067</v>
      </c>
      <c r="D67" s="157" t="e">
        <f>NA()</f>
        <v>#N/A</v>
      </c>
      <c r="E67" s="157" t="e">
        <f>NA()</f>
        <v>#N/A</v>
      </c>
      <c r="F67" s="157">
        <f>IF(ISNUMBER('将来負担比率（分子）の構造'!J$53), IF('将来負担比率（分子）の構造'!J$53 &lt; 0, 0, '将来負担比率（分子）の構造'!J$53), NA())</f>
        <v>124</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1087</v>
      </c>
      <c r="C72" s="161">
        <f>基金残高に係る経年分析!G55</f>
        <v>1091</v>
      </c>
      <c r="D72" s="161">
        <f>基金残高に係る経年分析!H55</f>
        <v>1115</v>
      </c>
    </row>
    <row r="73" spans="1:16" x14ac:dyDescent="0.2">
      <c r="A73" s="160" t="s">
        <v>74</v>
      </c>
      <c r="B73" s="161">
        <f>基金残高に係る経年分析!F56</f>
        <v>623</v>
      </c>
      <c r="C73" s="161">
        <f>基金残高に係る経年分析!G56</f>
        <v>725</v>
      </c>
      <c r="D73" s="161">
        <f>基金残高に係る経年分析!H56</f>
        <v>727</v>
      </c>
    </row>
    <row r="74" spans="1:16" x14ac:dyDescent="0.2">
      <c r="A74" s="160" t="s">
        <v>75</v>
      </c>
      <c r="B74" s="161">
        <f>基金残高に係る経年分析!F57</f>
        <v>1791</v>
      </c>
      <c r="C74" s="161">
        <f>基金残高に係る経年分析!G57</f>
        <v>2063</v>
      </c>
      <c r="D74" s="161">
        <f>基金残高に係る経年分析!H57</f>
        <v>2423</v>
      </c>
    </row>
  </sheetData>
  <sheetProtection algorithmName="SHA-512" hashValue="5RdGw98GvJ9cjRzYsKsXUVVs1tmSoV9DfGprmpgHbpZ1yjVSsqukpV1XdLtgPMamMsPORvmheEcgqX2NGWKAzA==" saltValue="NW8tKhYhgQECNAmnBFgv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B41" sqref="B41:Q41"/>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214</v>
      </c>
      <c r="C5" s="667"/>
      <c r="D5" s="667"/>
      <c r="E5" s="667"/>
      <c r="F5" s="667"/>
      <c r="G5" s="667"/>
      <c r="H5" s="667"/>
      <c r="I5" s="667"/>
      <c r="J5" s="667"/>
      <c r="K5" s="667"/>
      <c r="L5" s="667"/>
      <c r="M5" s="667"/>
      <c r="N5" s="667"/>
      <c r="O5" s="667"/>
      <c r="P5" s="667"/>
      <c r="Q5" s="668"/>
      <c r="R5" s="663">
        <v>806072</v>
      </c>
      <c r="S5" s="664"/>
      <c r="T5" s="664"/>
      <c r="U5" s="664"/>
      <c r="V5" s="664"/>
      <c r="W5" s="664"/>
      <c r="X5" s="664"/>
      <c r="Y5" s="689"/>
      <c r="Z5" s="702">
        <v>9.6999999999999993</v>
      </c>
      <c r="AA5" s="702"/>
      <c r="AB5" s="702"/>
      <c r="AC5" s="702"/>
      <c r="AD5" s="703">
        <v>806072</v>
      </c>
      <c r="AE5" s="703"/>
      <c r="AF5" s="703"/>
      <c r="AG5" s="703"/>
      <c r="AH5" s="703"/>
      <c r="AI5" s="703"/>
      <c r="AJ5" s="703"/>
      <c r="AK5" s="703"/>
      <c r="AL5" s="690">
        <v>18.3</v>
      </c>
      <c r="AM5" s="672"/>
      <c r="AN5" s="672"/>
      <c r="AO5" s="691"/>
      <c r="AP5" s="666" t="s">
        <v>215</v>
      </c>
      <c r="AQ5" s="667"/>
      <c r="AR5" s="667"/>
      <c r="AS5" s="667"/>
      <c r="AT5" s="667"/>
      <c r="AU5" s="667"/>
      <c r="AV5" s="667"/>
      <c r="AW5" s="667"/>
      <c r="AX5" s="667"/>
      <c r="AY5" s="667"/>
      <c r="AZ5" s="667"/>
      <c r="BA5" s="667"/>
      <c r="BB5" s="667"/>
      <c r="BC5" s="667"/>
      <c r="BD5" s="667"/>
      <c r="BE5" s="667"/>
      <c r="BF5" s="668"/>
      <c r="BG5" s="608">
        <v>806072</v>
      </c>
      <c r="BH5" s="609"/>
      <c r="BI5" s="609"/>
      <c r="BJ5" s="609"/>
      <c r="BK5" s="609"/>
      <c r="BL5" s="609"/>
      <c r="BM5" s="609"/>
      <c r="BN5" s="610"/>
      <c r="BO5" s="646">
        <v>100</v>
      </c>
      <c r="BP5" s="646"/>
      <c r="BQ5" s="646"/>
      <c r="BR5" s="646"/>
      <c r="BS5" s="647" t="s">
        <v>122</v>
      </c>
      <c r="BT5" s="647"/>
      <c r="BU5" s="647"/>
      <c r="BV5" s="647"/>
      <c r="BW5" s="647"/>
      <c r="BX5" s="647"/>
      <c r="BY5" s="647"/>
      <c r="BZ5" s="647"/>
      <c r="CA5" s="647"/>
      <c r="CB5" s="685"/>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
      <c r="B6" s="605" t="s">
        <v>219</v>
      </c>
      <c r="C6" s="606"/>
      <c r="D6" s="606"/>
      <c r="E6" s="606"/>
      <c r="F6" s="606"/>
      <c r="G6" s="606"/>
      <c r="H6" s="606"/>
      <c r="I6" s="606"/>
      <c r="J6" s="606"/>
      <c r="K6" s="606"/>
      <c r="L6" s="606"/>
      <c r="M6" s="606"/>
      <c r="N6" s="606"/>
      <c r="O6" s="606"/>
      <c r="P6" s="606"/>
      <c r="Q6" s="607"/>
      <c r="R6" s="608">
        <v>112185</v>
      </c>
      <c r="S6" s="609"/>
      <c r="T6" s="609"/>
      <c r="U6" s="609"/>
      <c r="V6" s="609"/>
      <c r="W6" s="609"/>
      <c r="X6" s="609"/>
      <c r="Y6" s="610"/>
      <c r="Z6" s="646">
        <v>1.3</v>
      </c>
      <c r="AA6" s="646"/>
      <c r="AB6" s="646"/>
      <c r="AC6" s="646"/>
      <c r="AD6" s="647">
        <v>112185</v>
      </c>
      <c r="AE6" s="647"/>
      <c r="AF6" s="647"/>
      <c r="AG6" s="647"/>
      <c r="AH6" s="647"/>
      <c r="AI6" s="647"/>
      <c r="AJ6" s="647"/>
      <c r="AK6" s="647"/>
      <c r="AL6" s="611">
        <v>2.5</v>
      </c>
      <c r="AM6" s="612"/>
      <c r="AN6" s="612"/>
      <c r="AO6" s="648"/>
      <c r="AP6" s="605" t="s">
        <v>220</v>
      </c>
      <c r="AQ6" s="606"/>
      <c r="AR6" s="606"/>
      <c r="AS6" s="606"/>
      <c r="AT6" s="606"/>
      <c r="AU6" s="606"/>
      <c r="AV6" s="606"/>
      <c r="AW6" s="606"/>
      <c r="AX6" s="606"/>
      <c r="AY6" s="606"/>
      <c r="AZ6" s="606"/>
      <c r="BA6" s="606"/>
      <c r="BB6" s="606"/>
      <c r="BC6" s="606"/>
      <c r="BD6" s="606"/>
      <c r="BE6" s="606"/>
      <c r="BF6" s="607"/>
      <c r="BG6" s="608">
        <v>806072</v>
      </c>
      <c r="BH6" s="609"/>
      <c r="BI6" s="609"/>
      <c r="BJ6" s="609"/>
      <c r="BK6" s="609"/>
      <c r="BL6" s="609"/>
      <c r="BM6" s="609"/>
      <c r="BN6" s="610"/>
      <c r="BO6" s="646">
        <v>100</v>
      </c>
      <c r="BP6" s="646"/>
      <c r="BQ6" s="646"/>
      <c r="BR6" s="646"/>
      <c r="BS6" s="647" t="s">
        <v>122</v>
      </c>
      <c r="BT6" s="647"/>
      <c r="BU6" s="647"/>
      <c r="BV6" s="647"/>
      <c r="BW6" s="647"/>
      <c r="BX6" s="647"/>
      <c r="BY6" s="647"/>
      <c r="BZ6" s="647"/>
      <c r="CA6" s="647"/>
      <c r="CB6" s="685"/>
      <c r="CD6" s="666" t="s">
        <v>221</v>
      </c>
      <c r="CE6" s="667"/>
      <c r="CF6" s="667"/>
      <c r="CG6" s="667"/>
      <c r="CH6" s="667"/>
      <c r="CI6" s="667"/>
      <c r="CJ6" s="667"/>
      <c r="CK6" s="667"/>
      <c r="CL6" s="667"/>
      <c r="CM6" s="667"/>
      <c r="CN6" s="667"/>
      <c r="CO6" s="667"/>
      <c r="CP6" s="667"/>
      <c r="CQ6" s="668"/>
      <c r="CR6" s="608">
        <v>65695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65695</v>
      </c>
      <c r="DR6" s="609"/>
      <c r="DS6" s="609"/>
      <c r="DT6" s="609"/>
      <c r="DU6" s="609"/>
      <c r="DV6" s="609"/>
      <c r="DW6" s="609"/>
      <c r="DX6" s="609"/>
      <c r="DY6" s="609"/>
      <c r="DZ6" s="609"/>
      <c r="EA6" s="609"/>
      <c r="EB6" s="609"/>
      <c r="EC6" s="645"/>
    </row>
    <row r="7" spans="2:143" ht="11.25" customHeight="1" x14ac:dyDescent="0.2">
      <c r="B7" s="605" t="s">
        <v>222</v>
      </c>
      <c r="C7" s="606"/>
      <c r="D7" s="606"/>
      <c r="E7" s="606"/>
      <c r="F7" s="606"/>
      <c r="G7" s="606"/>
      <c r="H7" s="606"/>
      <c r="I7" s="606"/>
      <c r="J7" s="606"/>
      <c r="K7" s="606"/>
      <c r="L7" s="606"/>
      <c r="M7" s="606"/>
      <c r="N7" s="606"/>
      <c r="O7" s="606"/>
      <c r="P7" s="606"/>
      <c r="Q7" s="607"/>
      <c r="R7" s="608">
        <v>298</v>
      </c>
      <c r="S7" s="609"/>
      <c r="T7" s="609"/>
      <c r="U7" s="609"/>
      <c r="V7" s="609"/>
      <c r="W7" s="609"/>
      <c r="X7" s="609"/>
      <c r="Y7" s="610"/>
      <c r="Z7" s="646">
        <v>0</v>
      </c>
      <c r="AA7" s="646"/>
      <c r="AB7" s="646"/>
      <c r="AC7" s="646"/>
      <c r="AD7" s="647">
        <v>298</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352832</v>
      </c>
      <c r="BH7" s="609"/>
      <c r="BI7" s="609"/>
      <c r="BJ7" s="609"/>
      <c r="BK7" s="609"/>
      <c r="BL7" s="609"/>
      <c r="BM7" s="609"/>
      <c r="BN7" s="610"/>
      <c r="BO7" s="646">
        <v>43.8</v>
      </c>
      <c r="BP7" s="646"/>
      <c r="BQ7" s="646"/>
      <c r="BR7" s="646"/>
      <c r="BS7" s="647" t="s">
        <v>122</v>
      </c>
      <c r="BT7" s="647"/>
      <c r="BU7" s="647"/>
      <c r="BV7" s="647"/>
      <c r="BW7" s="647"/>
      <c r="BX7" s="647"/>
      <c r="BY7" s="647"/>
      <c r="BZ7" s="647"/>
      <c r="CA7" s="647"/>
      <c r="CB7" s="685"/>
      <c r="CD7" s="605" t="s">
        <v>224</v>
      </c>
      <c r="CE7" s="606"/>
      <c r="CF7" s="606"/>
      <c r="CG7" s="606"/>
      <c r="CH7" s="606"/>
      <c r="CI7" s="606"/>
      <c r="CJ7" s="606"/>
      <c r="CK7" s="606"/>
      <c r="CL7" s="606"/>
      <c r="CM7" s="606"/>
      <c r="CN7" s="606"/>
      <c r="CO7" s="606"/>
      <c r="CP7" s="606"/>
      <c r="CQ7" s="607"/>
      <c r="CR7" s="608">
        <v>1593385</v>
      </c>
      <c r="CS7" s="609"/>
      <c r="CT7" s="609"/>
      <c r="CU7" s="609"/>
      <c r="CV7" s="609"/>
      <c r="CW7" s="609"/>
      <c r="CX7" s="609"/>
      <c r="CY7" s="610"/>
      <c r="CZ7" s="646">
        <v>20.399999999999999</v>
      </c>
      <c r="DA7" s="646"/>
      <c r="DB7" s="646"/>
      <c r="DC7" s="646"/>
      <c r="DD7" s="614">
        <v>19998</v>
      </c>
      <c r="DE7" s="609"/>
      <c r="DF7" s="609"/>
      <c r="DG7" s="609"/>
      <c r="DH7" s="609"/>
      <c r="DI7" s="609"/>
      <c r="DJ7" s="609"/>
      <c r="DK7" s="609"/>
      <c r="DL7" s="609"/>
      <c r="DM7" s="609"/>
      <c r="DN7" s="609"/>
      <c r="DO7" s="609"/>
      <c r="DP7" s="610"/>
      <c r="DQ7" s="614">
        <v>1136190</v>
      </c>
      <c r="DR7" s="609"/>
      <c r="DS7" s="609"/>
      <c r="DT7" s="609"/>
      <c r="DU7" s="609"/>
      <c r="DV7" s="609"/>
      <c r="DW7" s="609"/>
      <c r="DX7" s="609"/>
      <c r="DY7" s="609"/>
      <c r="DZ7" s="609"/>
      <c r="EA7" s="609"/>
      <c r="EB7" s="609"/>
      <c r="EC7" s="645"/>
    </row>
    <row r="8" spans="2:143" ht="11.25" customHeight="1" x14ac:dyDescent="0.2">
      <c r="B8" s="605" t="s">
        <v>225</v>
      </c>
      <c r="C8" s="606"/>
      <c r="D8" s="606"/>
      <c r="E8" s="606"/>
      <c r="F8" s="606"/>
      <c r="G8" s="606"/>
      <c r="H8" s="606"/>
      <c r="I8" s="606"/>
      <c r="J8" s="606"/>
      <c r="K8" s="606"/>
      <c r="L8" s="606"/>
      <c r="M8" s="606"/>
      <c r="N8" s="606"/>
      <c r="O8" s="606"/>
      <c r="P8" s="606"/>
      <c r="Q8" s="607"/>
      <c r="R8" s="608">
        <v>3572</v>
      </c>
      <c r="S8" s="609"/>
      <c r="T8" s="609"/>
      <c r="U8" s="609"/>
      <c r="V8" s="609"/>
      <c r="W8" s="609"/>
      <c r="X8" s="609"/>
      <c r="Y8" s="610"/>
      <c r="Z8" s="646">
        <v>0</v>
      </c>
      <c r="AA8" s="646"/>
      <c r="AB8" s="646"/>
      <c r="AC8" s="646"/>
      <c r="AD8" s="647">
        <v>3572</v>
      </c>
      <c r="AE8" s="647"/>
      <c r="AF8" s="647"/>
      <c r="AG8" s="647"/>
      <c r="AH8" s="647"/>
      <c r="AI8" s="647"/>
      <c r="AJ8" s="647"/>
      <c r="AK8" s="647"/>
      <c r="AL8" s="611">
        <v>0.1</v>
      </c>
      <c r="AM8" s="612"/>
      <c r="AN8" s="612"/>
      <c r="AO8" s="648"/>
      <c r="AP8" s="605" t="s">
        <v>226</v>
      </c>
      <c r="AQ8" s="606"/>
      <c r="AR8" s="606"/>
      <c r="AS8" s="606"/>
      <c r="AT8" s="606"/>
      <c r="AU8" s="606"/>
      <c r="AV8" s="606"/>
      <c r="AW8" s="606"/>
      <c r="AX8" s="606"/>
      <c r="AY8" s="606"/>
      <c r="AZ8" s="606"/>
      <c r="BA8" s="606"/>
      <c r="BB8" s="606"/>
      <c r="BC8" s="606"/>
      <c r="BD8" s="606"/>
      <c r="BE8" s="606"/>
      <c r="BF8" s="607"/>
      <c r="BG8" s="608">
        <v>12217</v>
      </c>
      <c r="BH8" s="609"/>
      <c r="BI8" s="609"/>
      <c r="BJ8" s="609"/>
      <c r="BK8" s="609"/>
      <c r="BL8" s="609"/>
      <c r="BM8" s="609"/>
      <c r="BN8" s="610"/>
      <c r="BO8" s="646">
        <v>1.5</v>
      </c>
      <c r="BP8" s="646"/>
      <c r="BQ8" s="646"/>
      <c r="BR8" s="646"/>
      <c r="BS8" s="647" t="s">
        <v>122</v>
      </c>
      <c r="BT8" s="647"/>
      <c r="BU8" s="647"/>
      <c r="BV8" s="647"/>
      <c r="BW8" s="647"/>
      <c r="BX8" s="647"/>
      <c r="BY8" s="647"/>
      <c r="BZ8" s="647"/>
      <c r="CA8" s="647"/>
      <c r="CB8" s="685"/>
      <c r="CD8" s="605" t="s">
        <v>227</v>
      </c>
      <c r="CE8" s="606"/>
      <c r="CF8" s="606"/>
      <c r="CG8" s="606"/>
      <c r="CH8" s="606"/>
      <c r="CI8" s="606"/>
      <c r="CJ8" s="606"/>
      <c r="CK8" s="606"/>
      <c r="CL8" s="606"/>
      <c r="CM8" s="606"/>
      <c r="CN8" s="606"/>
      <c r="CO8" s="606"/>
      <c r="CP8" s="606"/>
      <c r="CQ8" s="607"/>
      <c r="CR8" s="608">
        <v>2199490</v>
      </c>
      <c r="CS8" s="609"/>
      <c r="CT8" s="609"/>
      <c r="CU8" s="609"/>
      <c r="CV8" s="609"/>
      <c r="CW8" s="609"/>
      <c r="CX8" s="609"/>
      <c r="CY8" s="610"/>
      <c r="CZ8" s="646">
        <v>28.2</v>
      </c>
      <c r="DA8" s="646"/>
      <c r="DB8" s="646"/>
      <c r="DC8" s="646"/>
      <c r="DD8" s="614">
        <v>24350</v>
      </c>
      <c r="DE8" s="609"/>
      <c r="DF8" s="609"/>
      <c r="DG8" s="609"/>
      <c r="DH8" s="609"/>
      <c r="DI8" s="609"/>
      <c r="DJ8" s="609"/>
      <c r="DK8" s="609"/>
      <c r="DL8" s="609"/>
      <c r="DM8" s="609"/>
      <c r="DN8" s="609"/>
      <c r="DO8" s="609"/>
      <c r="DP8" s="610"/>
      <c r="DQ8" s="614">
        <v>1188461</v>
      </c>
      <c r="DR8" s="609"/>
      <c r="DS8" s="609"/>
      <c r="DT8" s="609"/>
      <c r="DU8" s="609"/>
      <c r="DV8" s="609"/>
      <c r="DW8" s="609"/>
      <c r="DX8" s="609"/>
      <c r="DY8" s="609"/>
      <c r="DZ8" s="609"/>
      <c r="EA8" s="609"/>
      <c r="EB8" s="609"/>
      <c r="EC8" s="645"/>
    </row>
    <row r="9" spans="2:143" ht="11.25" customHeight="1" x14ac:dyDescent="0.2">
      <c r="B9" s="605" t="s">
        <v>228</v>
      </c>
      <c r="C9" s="606"/>
      <c r="D9" s="606"/>
      <c r="E9" s="606"/>
      <c r="F9" s="606"/>
      <c r="G9" s="606"/>
      <c r="H9" s="606"/>
      <c r="I9" s="606"/>
      <c r="J9" s="606"/>
      <c r="K9" s="606"/>
      <c r="L9" s="606"/>
      <c r="M9" s="606"/>
      <c r="N9" s="606"/>
      <c r="O9" s="606"/>
      <c r="P9" s="606"/>
      <c r="Q9" s="607"/>
      <c r="R9" s="608">
        <v>6057</v>
      </c>
      <c r="S9" s="609"/>
      <c r="T9" s="609"/>
      <c r="U9" s="609"/>
      <c r="V9" s="609"/>
      <c r="W9" s="609"/>
      <c r="X9" s="609"/>
      <c r="Y9" s="610"/>
      <c r="Z9" s="646">
        <v>0.1</v>
      </c>
      <c r="AA9" s="646"/>
      <c r="AB9" s="646"/>
      <c r="AC9" s="646"/>
      <c r="AD9" s="647">
        <v>6057</v>
      </c>
      <c r="AE9" s="647"/>
      <c r="AF9" s="647"/>
      <c r="AG9" s="647"/>
      <c r="AH9" s="647"/>
      <c r="AI9" s="647"/>
      <c r="AJ9" s="647"/>
      <c r="AK9" s="647"/>
      <c r="AL9" s="611">
        <v>0.1</v>
      </c>
      <c r="AM9" s="612"/>
      <c r="AN9" s="612"/>
      <c r="AO9" s="648"/>
      <c r="AP9" s="605" t="s">
        <v>229</v>
      </c>
      <c r="AQ9" s="606"/>
      <c r="AR9" s="606"/>
      <c r="AS9" s="606"/>
      <c r="AT9" s="606"/>
      <c r="AU9" s="606"/>
      <c r="AV9" s="606"/>
      <c r="AW9" s="606"/>
      <c r="AX9" s="606"/>
      <c r="AY9" s="606"/>
      <c r="AZ9" s="606"/>
      <c r="BA9" s="606"/>
      <c r="BB9" s="606"/>
      <c r="BC9" s="606"/>
      <c r="BD9" s="606"/>
      <c r="BE9" s="606"/>
      <c r="BF9" s="607"/>
      <c r="BG9" s="608">
        <v>286387</v>
      </c>
      <c r="BH9" s="609"/>
      <c r="BI9" s="609"/>
      <c r="BJ9" s="609"/>
      <c r="BK9" s="609"/>
      <c r="BL9" s="609"/>
      <c r="BM9" s="609"/>
      <c r="BN9" s="610"/>
      <c r="BO9" s="646">
        <v>35.5</v>
      </c>
      <c r="BP9" s="646"/>
      <c r="BQ9" s="646"/>
      <c r="BR9" s="646"/>
      <c r="BS9" s="647" t="s">
        <v>122</v>
      </c>
      <c r="BT9" s="647"/>
      <c r="BU9" s="647"/>
      <c r="BV9" s="647"/>
      <c r="BW9" s="647"/>
      <c r="BX9" s="647"/>
      <c r="BY9" s="647"/>
      <c r="BZ9" s="647"/>
      <c r="CA9" s="647"/>
      <c r="CB9" s="685"/>
      <c r="CD9" s="605" t="s">
        <v>230</v>
      </c>
      <c r="CE9" s="606"/>
      <c r="CF9" s="606"/>
      <c r="CG9" s="606"/>
      <c r="CH9" s="606"/>
      <c r="CI9" s="606"/>
      <c r="CJ9" s="606"/>
      <c r="CK9" s="606"/>
      <c r="CL9" s="606"/>
      <c r="CM9" s="606"/>
      <c r="CN9" s="606"/>
      <c r="CO9" s="606"/>
      <c r="CP9" s="606"/>
      <c r="CQ9" s="607"/>
      <c r="CR9" s="608">
        <v>676943</v>
      </c>
      <c r="CS9" s="609"/>
      <c r="CT9" s="609"/>
      <c r="CU9" s="609"/>
      <c r="CV9" s="609"/>
      <c r="CW9" s="609"/>
      <c r="CX9" s="609"/>
      <c r="CY9" s="610"/>
      <c r="CZ9" s="646">
        <v>8.6999999999999993</v>
      </c>
      <c r="DA9" s="646"/>
      <c r="DB9" s="646"/>
      <c r="DC9" s="646"/>
      <c r="DD9" s="614">
        <v>6141</v>
      </c>
      <c r="DE9" s="609"/>
      <c r="DF9" s="609"/>
      <c r="DG9" s="609"/>
      <c r="DH9" s="609"/>
      <c r="DI9" s="609"/>
      <c r="DJ9" s="609"/>
      <c r="DK9" s="609"/>
      <c r="DL9" s="609"/>
      <c r="DM9" s="609"/>
      <c r="DN9" s="609"/>
      <c r="DO9" s="609"/>
      <c r="DP9" s="610"/>
      <c r="DQ9" s="614">
        <v>603570</v>
      </c>
      <c r="DR9" s="609"/>
      <c r="DS9" s="609"/>
      <c r="DT9" s="609"/>
      <c r="DU9" s="609"/>
      <c r="DV9" s="609"/>
      <c r="DW9" s="609"/>
      <c r="DX9" s="609"/>
      <c r="DY9" s="609"/>
      <c r="DZ9" s="609"/>
      <c r="EA9" s="609"/>
      <c r="EB9" s="609"/>
      <c r="EC9" s="645"/>
    </row>
    <row r="10" spans="2:143" ht="11.25" customHeight="1" x14ac:dyDescent="0.2">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20791</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5"/>
      <c r="CD10" s="605" t="s">
        <v>233</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234</v>
      </c>
      <c r="C11" s="606"/>
      <c r="D11" s="606"/>
      <c r="E11" s="606"/>
      <c r="F11" s="606"/>
      <c r="G11" s="606"/>
      <c r="H11" s="606"/>
      <c r="I11" s="606"/>
      <c r="J11" s="606"/>
      <c r="K11" s="606"/>
      <c r="L11" s="606"/>
      <c r="M11" s="606"/>
      <c r="N11" s="606"/>
      <c r="O11" s="606"/>
      <c r="P11" s="606"/>
      <c r="Q11" s="607"/>
      <c r="R11" s="608">
        <v>240097</v>
      </c>
      <c r="S11" s="609"/>
      <c r="T11" s="609"/>
      <c r="U11" s="609"/>
      <c r="V11" s="609"/>
      <c r="W11" s="609"/>
      <c r="X11" s="609"/>
      <c r="Y11" s="610"/>
      <c r="Z11" s="611">
        <v>2.9</v>
      </c>
      <c r="AA11" s="612"/>
      <c r="AB11" s="612"/>
      <c r="AC11" s="613"/>
      <c r="AD11" s="614">
        <v>240097</v>
      </c>
      <c r="AE11" s="609"/>
      <c r="AF11" s="609"/>
      <c r="AG11" s="609"/>
      <c r="AH11" s="609"/>
      <c r="AI11" s="609"/>
      <c r="AJ11" s="609"/>
      <c r="AK11" s="610"/>
      <c r="AL11" s="611">
        <v>5.5</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33437</v>
      </c>
      <c r="BH11" s="609"/>
      <c r="BI11" s="609"/>
      <c r="BJ11" s="609"/>
      <c r="BK11" s="609"/>
      <c r="BL11" s="609"/>
      <c r="BM11" s="609"/>
      <c r="BN11" s="610"/>
      <c r="BO11" s="646">
        <v>4.0999999999999996</v>
      </c>
      <c r="BP11" s="646"/>
      <c r="BQ11" s="646"/>
      <c r="BR11" s="646"/>
      <c r="BS11" s="647" t="s">
        <v>122</v>
      </c>
      <c r="BT11" s="647"/>
      <c r="BU11" s="647"/>
      <c r="BV11" s="647"/>
      <c r="BW11" s="647"/>
      <c r="BX11" s="647"/>
      <c r="BY11" s="647"/>
      <c r="BZ11" s="647"/>
      <c r="CA11" s="647"/>
      <c r="CB11" s="685"/>
      <c r="CD11" s="605" t="s">
        <v>236</v>
      </c>
      <c r="CE11" s="606"/>
      <c r="CF11" s="606"/>
      <c r="CG11" s="606"/>
      <c r="CH11" s="606"/>
      <c r="CI11" s="606"/>
      <c r="CJ11" s="606"/>
      <c r="CK11" s="606"/>
      <c r="CL11" s="606"/>
      <c r="CM11" s="606"/>
      <c r="CN11" s="606"/>
      <c r="CO11" s="606"/>
      <c r="CP11" s="606"/>
      <c r="CQ11" s="607"/>
      <c r="CR11" s="608">
        <v>627477</v>
      </c>
      <c r="CS11" s="609"/>
      <c r="CT11" s="609"/>
      <c r="CU11" s="609"/>
      <c r="CV11" s="609"/>
      <c r="CW11" s="609"/>
      <c r="CX11" s="609"/>
      <c r="CY11" s="610"/>
      <c r="CZ11" s="646">
        <v>8</v>
      </c>
      <c r="DA11" s="646"/>
      <c r="DB11" s="646"/>
      <c r="DC11" s="646"/>
      <c r="DD11" s="614">
        <v>111298</v>
      </c>
      <c r="DE11" s="609"/>
      <c r="DF11" s="609"/>
      <c r="DG11" s="609"/>
      <c r="DH11" s="609"/>
      <c r="DI11" s="609"/>
      <c r="DJ11" s="609"/>
      <c r="DK11" s="609"/>
      <c r="DL11" s="609"/>
      <c r="DM11" s="609"/>
      <c r="DN11" s="609"/>
      <c r="DO11" s="609"/>
      <c r="DP11" s="610"/>
      <c r="DQ11" s="614">
        <v>323539</v>
      </c>
      <c r="DR11" s="609"/>
      <c r="DS11" s="609"/>
      <c r="DT11" s="609"/>
      <c r="DU11" s="609"/>
      <c r="DV11" s="609"/>
      <c r="DW11" s="609"/>
      <c r="DX11" s="609"/>
      <c r="DY11" s="609"/>
      <c r="DZ11" s="609"/>
      <c r="EA11" s="609"/>
      <c r="EB11" s="609"/>
      <c r="EC11" s="645"/>
    </row>
    <row r="12" spans="2:143" ht="11.25" customHeight="1" x14ac:dyDescent="0.2">
      <c r="B12" s="605" t="s">
        <v>237</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322777</v>
      </c>
      <c r="BH12" s="609"/>
      <c r="BI12" s="609"/>
      <c r="BJ12" s="609"/>
      <c r="BK12" s="609"/>
      <c r="BL12" s="609"/>
      <c r="BM12" s="609"/>
      <c r="BN12" s="610"/>
      <c r="BO12" s="646">
        <v>40</v>
      </c>
      <c r="BP12" s="646"/>
      <c r="BQ12" s="646"/>
      <c r="BR12" s="646"/>
      <c r="BS12" s="647" t="s">
        <v>122</v>
      </c>
      <c r="BT12" s="647"/>
      <c r="BU12" s="647"/>
      <c r="BV12" s="647"/>
      <c r="BW12" s="647"/>
      <c r="BX12" s="647"/>
      <c r="BY12" s="647"/>
      <c r="BZ12" s="647"/>
      <c r="CA12" s="647"/>
      <c r="CB12" s="685"/>
      <c r="CD12" s="605" t="s">
        <v>239</v>
      </c>
      <c r="CE12" s="606"/>
      <c r="CF12" s="606"/>
      <c r="CG12" s="606"/>
      <c r="CH12" s="606"/>
      <c r="CI12" s="606"/>
      <c r="CJ12" s="606"/>
      <c r="CK12" s="606"/>
      <c r="CL12" s="606"/>
      <c r="CM12" s="606"/>
      <c r="CN12" s="606"/>
      <c r="CO12" s="606"/>
      <c r="CP12" s="606"/>
      <c r="CQ12" s="607"/>
      <c r="CR12" s="608">
        <v>98330</v>
      </c>
      <c r="CS12" s="609"/>
      <c r="CT12" s="609"/>
      <c r="CU12" s="609"/>
      <c r="CV12" s="609"/>
      <c r="CW12" s="609"/>
      <c r="CX12" s="609"/>
      <c r="CY12" s="610"/>
      <c r="CZ12" s="646">
        <v>1.3</v>
      </c>
      <c r="DA12" s="646"/>
      <c r="DB12" s="646"/>
      <c r="DC12" s="646"/>
      <c r="DD12" s="614">
        <v>3960</v>
      </c>
      <c r="DE12" s="609"/>
      <c r="DF12" s="609"/>
      <c r="DG12" s="609"/>
      <c r="DH12" s="609"/>
      <c r="DI12" s="609"/>
      <c r="DJ12" s="609"/>
      <c r="DK12" s="609"/>
      <c r="DL12" s="609"/>
      <c r="DM12" s="609"/>
      <c r="DN12" s="609"/>
      <c r="DO12" s="609"/>
      <c r="DP12" s="610"/>
      <c r="DQ12" s="614">
        <v>70841</v>
      </c>
      <c r="DR12" s="609"/>
      <c r="DS12" s="609"/>
      <c r="DT12" s="609"/>
      <c r="DU12" s="609"/>
      <c r="DV12" s="609"/>
      <c r="DW12" s="609"/>
      <c r="DX12" s="609"/>
      <c r="DY12" s="609"/>
      <c r="DZ12" s="609"/>
      <c r="EA12" s="609"/>
      <c r="EB12" s="609"/>
      <c r="EC12" s="645"/>
    </row>
    <row r="13" spans="2:143" ht="11.25" customHeight="1" x14ac:dyDescent="0.2">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320561</v>
      </c>
      <c r="BH13" s="609"/>
      <c r="BI13" s="609"/>
      <c r="BJ13" s="609"/>
      <c r="BK13" s="609"/>
      <c r="BL13" s="609"/>
      <c r="BM13" s="609"/>
      <c r="BN13" s="610"/>
      <c r="BO13" s="646">
        <v>39.799999999999997</v>
      </c>
      <c r="BP13" s="646"/>
      <c r="BQ13" s="646"/>
      <c r="BR13" s="646"/>
      <c r="BS13" s="647" t="s">
        <v>122</v>
      </c>
      <c r="BT13" s="647"/>
      <c r="BU13" s="647"/>
      <c r="BV13" s="647"/>
      <c r="BW13" s="647"/>
      <c r="BX13" s="647"/>
      <c r="BY13" s="647"/>
      <c r="BZ13" s="647"/>
      <c r="CA13" s="647"/>
      <c r="CB13" s="685"/>
      <c r="CD13" s="605" t="s">
        <v>242</v>
      </c>
      <c r="CE13" s="606"/>
      <c r="CF13" s="606"/>
      <c r="CG13" s="606"/>
      <c r="CH13" s="606"/>
      <c r="CI13" s="606"/>
      <c r="CJ13" s="606"/>
      <c r="CK13" s="606"/>
      <c r="CL13" s="606"/>
      <c r="CM13" s="606"/>
      <c r="CN13" s="606"/>
      <c r="CO13" s="606"/>
      <c r="CP13" s="606"/>
      <c r="CQ13" s="607"/>
      <c r="CR13" s="608">
        <v>550160</v>
      </c>
      <c r="CS13" s="609"/>
      <c r="CT13" s="609"/>
      <c r="CU13" s="609"/>
      <c r="CV13" s="609"/>
      <c r="CW13" s="609"/>
      <c r="CX13" s="609"/>
      <c r="CY13" s="610"/>
      <c r="CZ13" s="646">
        <v>7</v>
      </c>
      <c r="DA13" s="646"/>
      <c r="DB13" s="646"/>
      <c r="DC13" s="646"/>
      <c r="DD13" s="614">
        <v>295858</v>
      </c>
      <c r="DE13" s="609"/>
      <c r="DF13" s="609"/>
      <c r="DG13" s="609"/>
      <c r="DH13" s="609"/>
      <c r="DI13" s="609"/>
      <c r="DJ13" s="609"/>
      <c r="DK13" s="609"/>
      <c r="DL13" s="609"/>
      <c r="DM13" s="609"/>
      <c r="DN13" s="609"/>
      <c r="DO13" s="609"/>
      <c r="DP13" s="610"/>
      <c r="DQ13" s="614">
        <v>264661</v>
      </c>
      <c r="DR13" s="609"/>
      <c r="DS13" s="609"/>
      <c r="DT13" s="609"/>
      <c r="DU13" s="609"/>
      <c r="DV13" s="609"/>
      <c r="DW13" s="609"/>
      <c r="DX13" s="609"/>
      <c r="DY13" s="609"/>
      <c r="DZ13" s="609"/>
      <c r="EA13" s="609"/>
      <c r="EB13" s="609"/>
      <c r="EC13" s="645"/>
    </row>
    <row r="14" spans="2:143" ht="11.25" customHeight="1" x14ac:dyDescent="0.2">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46854</v>
      </c>
      <c r="BH14" s="609"/>
      <c r="BI14" s="609"/>
      <c r="BJ14" s="609"/>
      <c r="BK14" s="609"/>
      <c r="BL14" s="609"/>
      <c r="BM14" s="609"/>
      <c r="BN14" s="610"/>
      <c r="BO14" s="646">
        <v>5.8</v>
      </c>
      <c r="BP14" s="646"/>
      <c r="BQ14" s="646"/>
      <c r="BR14" s="646"/>
      <c r="BS14" s="647" t="s">
        <v>122</v>
      </c>
      <c r="BT14" s="647"/>
      <c r="BU14" s="647"/>
      <c r="BV14" s="647"/>
      <c r="BW14" s="647"/>
      <c r="BX14" s="647"/>
      <c r="BY14" s="647"/>
      <c r="BZ14" s="647"/>
      <c r="CA14" s="647"/>
      <c r="CB14" s="685"/>
      <c r="CD14" s="605" t="s">
        <v>245</v>
      </c>
      <c r="CE14" s="606"/>
      <c r="CF14" s="606"/>
      <c r="CG14" s="606"/>
      <c r="CH14" s="606"/>
      <c r="CI14" s="606"/>
      <c r="CJ14" s="606"/>
      <c r="CK14" s="606"/>
      <c r="CL14" s="606"/>
      <c r="CM14" s="606"/>
      <c r="CN14" s="606"/>
      <c r="CO14" s="606"/>
      <c r="CP14" s="606"/>
      <c r="CQ14" s="607"/>
      <c r="CR14" s="608">
        <v>496179</v>
      </c>
      <c r="CS14" s="609"/>
      <c r="CT14" s="609"/>
      <c r="CU14" s="609"/>
      <c r="CV14" s="609"/>
      <c r="CW14" s="609"/>
      <c r="CX14" s="609"/>
      <c r="CY14" s="610"/>
      <c r="CZ14" s="646">
        <v>6.4</v>
      </c>
      <c r="DA14" s="646"/>
      <c r="DB14" s="646"/>
      <c r="DC14" s="646"/>
      <c r="DD14" s="614">
        <v>207695</v>
      </c>
      <c r="DE14" s="609"/>
      <c r="DF14" s="609"/>
      <c r="DG14" s="609"/>
      <c r="DH14" s="609"/>
      <c r="DI14" s="609"/>
      <c r="DJ14" s="609"/>
      <c r="DK14" s="609"/>
      <c r="DL14" s="609"/>
      <c r="DM14" s="609"/>
      <c r="DN14" s="609"/>
      <c r="DO14" s="609"/>
      <c r="DP14" s="610"/>
      <c r="DQ14" s="614">
        <v>280782</v>
      </c>
      <c r="DR14" s="609"/>
      <c r="DS14" s="609"/>
      <c r="DT14" s="609"/>
      <c r="DU14" s="609"/>
      <c r="DV14" s="609"/>
      <c r="DW14" s="609"/>
      <c r="DX14" s="609"/>
      <c r="DY14" s="609"/>
      <c r="DZ14" s="609"/>
      <c r="EA14" s="609"/>
      <c r="EB14" s="609"/>
      <c r="EC14" s="645"/>
    </row>
    <row r="15" spans="2:143" ht="11.25" customHeight="1" x14ac:dyDescent="0.2">
      <c r="B15" s="605" t="s">
        <v>246</v>
      </c>
      <c r="C15" s="606"/>
      <c r="D15" s="606"/>
      <c r="E15" s="606"/>
      <c r="F15" s="606"/>
      <c r="G15" s="606"/>
      <c r="H15" s="606"/>
      <c r="I15" s="606"/>
      <c r="J15" s="606"/>
      <c r="K15" s="606"/>
      <c r="L15" s="606"/>
      <c r="M15" s="606"/>
      <c r="N15" s="606"/>
      <c r="O15" s="606"/>
      <c r="P15" s="606"/>
      <c r="Q15" s="607"/>
      <c r="R15" s="608">
        <v>7817</v>
      </c>
      <c r="S15" s="609"/>
      <c r="T15" s="609"/>
      <c r="U15" s="609"/>
      <c r="V15" s="609"/>
      <c r="W15" s="609"/>
      <c r="X15" s="609"/>
      <c r="Y15" s="610"/>
      <c r="Z15" s="646">
        <v>0.1</v>
      </c>
      <c r="AA15" s="646"/>
      <c r="AB15" s="646"/>
      <c r="AC15" s="646"/>
      <c r="AD15" s="647">
        <v>7817</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83609</v>
      </c>
      <c r="BH15" s="609"/>
      <c r="BI15" s="609"/>
      <c r="BJ15" s="609"/>
      <c r="BK15" s="609"/>
      <c r="BL15" s="609"/>
      <c r="BM15" s="609"/>
      <c r="BN15" s="610"/>
      <c r="BO15" s="646">
        <v>10.4</v>
      </c>
      <c r="BP15" s="646"/>
      <c r="BQ15" s="646"/>
      <c r="BR15" s="646"/>
      <c r="BS15" s="647" t="s">
        <v>122</v>
      </c>
      <c r="BT15" s="647"/>
      <c r="BU15" s="647"/>
      <c r="BV15" s="647"/>
      <c r="BW15" s="647"/>
      <c r="BX15" s="647"/>
      <c r="BY15" s="647"/>
      <c r="BZ15" s="647"/>
      <c r="CA15" s="647"/>
      <c r="CB15" s="685"/>
      <c r="CD15" s="605" t="s">
        <v>248</v>
      </c>
      <c r="CE15" s="606"/>
      <c r="CF15" s="606"/>
      <c r="CG15" s="606"/>
      <c r="CH15" s="606"/>
      <c r="CI15" s="606"/>
      <c r="CJ15" s="606"/>
      <c r="CK15" s="606"/>
      <c r="CL15" s="606"/>
      <c r="CM15" s="606"/>
      <c r="CN15" s="606"/>
      <c r="CO15" s="606"/>
      <c r="CP15" s="606"/>
      <c r="CQ15" s="607"/>
      <c r="CR15" s="608">
        <v>526861</v>
      </c>
      <c r="CS15" s="609"/>
      <c r="CT15" s="609"/>
      <c r="CU15" s="609"/>
      <c r="CV15" s="609"/>
      <c r="CW15" s="609"/>
      <c r="CX15" s="609"/>
      <c r="CY15" s="610"/>
      <c r="CZ15" s="646">
        <v>6.7</v>
      </c>
      <c r="DA15" s="646"/>
      <c r="DB15" s="646"/>
      <c r="DC15" s="646"/>
      <c r="DD15" s="614">
        <v>42717</v>
      </c>
      <c r="DE15" s="609"/>
      <c r="DF15" s="609"/>
      <c r="DG15" s="609"/>
      <c r="DH15" s="609"/>
      <c r="DI15" s="609"/>
      <c r="DJ15" s="609"/>
      <c r="DK15" s="609"/>
      <c r="DL15" s="609"/>
      <c r="DM15" s="609"/>
      <c r="DN15" s="609"/>
      <c r="DO15" s="609"/>
      <c r="DP15" s="610"/>
      <c r="DQ15" s="614">
        <v>434660</v>
      </c>
      <c r="DR15" s="609"/>
      <c r="DS15" s="609"/>
      <c r="DT15" s="609"/>
      <c r="DU15" s="609"/>
      <c r="DV15" s="609"/>
      <c r="DW15" s="609"/>
      <c r="DX15" s="609"/>
      <c r="DY15" s="609"/>
      <c r="DZ15" s="609"/>
      <c r="EA15" s="609"/>
      <c r="EB15" s="609"/>
      <c r="EC15" s="645"/>
    </row>
    <row r="16" spans="2:143" ht="11.25" customHeight="1" x14ac:dyDescent="0.2">
      <c r="B16" s="605" t="s">
        <v>249</v>
      </c>
      <c r="C16" s="606"/>
      <c r="D16" s="606"/>
      <c r="E16" s="606"/>
      <c r="F16" s="606"/>
      <c r="G16" s="606"/>
      <c r="H16" s="606"/>
      <c r="I16" s="606"/>
      <c r="J16" s="606"/>
      <c r="K16" s="606"/>
      <c r="L16" s="606"/>
      <c r="M16" s="606"/>
      <c r="N16" s="606"/>
      <c r="O16" s="606"/>
      <c r="P16" s="606"/>
      <c r="Q16" s="607"/>
      <c r="R16" s="608">
        <v>18818</v>
      </c>
      <c r="S16" s="609"/>
      <c r="T16" s="609"/>
      <c r="U16" s="609"/>
      <c r="V16" s="609"/>
      <c r="W16" s="609"/>
      <c r="X16" s="609"/>
      <c r="Y16" s="610"/>
      <c r="Z16" s="646">
        <v>0.2</v>
      </c>
      <c r="AA16" s="646"/>
      <c r="AB16" s="646"/>
      <c r="AC16" s="646"/>
      <c r="AD16" s="647">
        <v>18818</v>
      </c>
      <c r="AE16" s="647"/>
      <c r="AF16" s="647"/>
      <c r="AG16" s="647"/>
      <c r="AH16" s="647"/>
      <c r="AI16" s="647"/>
      <c r="AJ16" s="647"/>
      <c r="AK16" s="647"/>
      <c r="AL16" s="611">
        <v>0.4</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251</v>
      </c>
      <c r="CE16" s="606"/>
      <c r="CF16" s="606"/>
      <c r="CG16" s="606"/>
      <c r="CH16" s="606"/>
      <c r="CI16" s="606"/>
      <c r="CJ16" s="606"/>
      <c r="CK16" s="606"/>
      <c r="CL16" s="606"/>
      <c r="CM16" s="606"/>
      <c r="CN16" s="606"/>
      <c r="CO16" s="606"/>
      <c r="CP16" s="606"/>
      <c r="CQ16" s="607"/>
      <c r="CR16" s="608">
        <v>337882</v>
      </c>
      <c r="CS16" s="609"/>
      <c r="CT16" s="609"/>
      <c r="CU16" s="609"/>
      <c r="CV16" s="609"/>
      <c r="CW16" s="609"/>
      <c r="CX16" s="609"/>
      <c r="CY16" s="610"/>
      <c r="CZ16" s="646">
        <v>4.3</v>
      </c>
      <c r="DA16" s="646"/>
      <c r="DB16" s="646"/>
      <c r="DC16" s="646"/>
      <c r="DD16" s="614" t="s">
        <v>122</v>
      </c>
      <c r="DE16" s="609"/>
      <c r="DF16" s="609"/>
      <c r="DG16" s="609"/>
      <c r="DH16" s="609"/>
      <c r="DI16" s="609"/>
      <c r="DJ16" s="609"/>
      <c r="DK16" s="609"/>
      <c r="DL16" s="609"/>
      <c r="DM16" s="609"/>
      <c r="DN16" s="609"/>
      <c r="DO16" s="609"/>
      <c r="DP16" s="610"/>
      <c r="DQ16" s="614">
        <v>42506</v>
      </c>
      <c r="DR16" s="609"/>
      <c r="DS16" s="609"/>
      <c r="DT16" s="609"/>
      <c r="DU16" s="609"/>
      <c r="DV16" s="609"/>
      <c r="DW16" s="609"/>
      <c r="DX16" s="609"/>
      <c r="DY16" s="609"/>
      <c r="DZ16" s="609"/>
      <c r="EA16" s="609"/>
      <c r="EB16" s="609"/>
      <c r="EC16" s="645"/>
    </row>
    <row r="17" spans="2:133" ht="11.25" customHeight="1" x14ac:dyDescent="0.2">
      <c r="B17" s="605" t="s">
        <v>252</v>
      </c>
      <c r="C17" s="606"/>
      <c r="D17" s="606"/>
      <c r="E17" s="606"/>
      <c r="F17" s="606"/>
      <c r="G17" s="606"/>
      <c r="H17" s="606"/>
      <c r="I17" s="606"/>
      <c r="J17" s="606"/>
      <c r="K17" s="606"/>
      <c r="L17" s="606"/>
      <c r="M17" s="606"/>
      <c r="N17" s="606"/>
      <c r="O17" s="606"/>
      <c r="P17" s="606"/>
      <c r="Q17" s="607"/>
      <c r="R17" s="608">
        <v>36739</v>
      </c>
      <c r="S17" s="609"/>
      <c r="T17" s="609"/>
      <c r="U17" s="609"/>
      <c r="V17" s="609"/>
      <c r="W17" s="609"/>
      <c r="X17" s="609"/>
      <c r="Y17" s="610"/>
      <c r="Z17" s="646">
        <v>0.4</v>
      </c>
      <c r="AA17" s="646"/>
      <c r="AB17" s="646"/>
      <c r="AC17" s="646"/>
      <c r="AD17" s="647">
        <v>36739</v>
      </c>
      <c r="AE17" s="647"/>
      <c r="AF17" s="647"/>
      <c r="AG17" s="647"/>
      <c r="AH17" s="647"/>
      <c r="AI17" s="647"/>
      <c r="AJ17" s="647"/>
      <c r="AK17" s="647"/>
      <c r="AL17" s="611">
        <v>0.8</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254</v>
      </c>
      <c r="CE17" s="606"/>
      <c r="CF17" s="606"/>
      <c r="CG17" s="606"/>
      <c r="CH17" s="606"/>
      <c r="CI17" s="606"/>
      <c r="CJ17" s="606"/>
      <c r="CK17" s="606"/>
      <c r="CL17" s="606"/>
      <c r="CM17" s="606"/>
      <c r="CN17" s="606"/>
      <c r="CO17" s="606"/>
      <c r="CP17" s="606"/>
      <c r="CQ17" s="607"/>
      <c r="CR17" s="608">
        <v>634354</v>
      </c>
      <c r="CS17" s="609"/>
      <c r="CT17" s="609"/>
      <c r="CU17" s="609"/>
      <c r="CV17" s="609"/>
      <c r="CW17" s="609"/>
      <c r="CX17" s="609"/>
      <c r="CY17" s="610"/>
      <c r="CZ17" s="646">
        <v>8.1</v>
      </c>
      <c r="DA17" s="646"/>
      <c r="DB17" s="646"/>
      <c r="DC17" s="646"/>
      <c r="DD17" s="614" t="s">
        <v>122</v>
      </c>
      <c r="DE17" s="609"/>
      <c r="DF17" s="609"/>
      <c r="DG17" s="609"/>
      <c r="DH17" s="609"/>
      <c r="DI17" s="609"/>
      <c r="DJ17" s="609"/>
      <c r="DK17" s="609"/>
      <c r="DL17" s="609"/>
      <c r="DM17" s="609"/>
      <c r="DN17" s="609"/>
      <c r="DO17" s="609"/>
      <c r="DP17" s="610"/>
      <c r="DQ17" s="614">
        <v>624700</v>
      </c>
      <c r="DR17" s="609"/>
      <c r="DS17" s="609"/>
      <c r="DT17" s="609"/>
      <c r="DU17" s="609"/>
      <c r="DV17" s="609"/>
      <c r="DW17" s="609"/>
      <c r="DX17" s="609"/>
      <c r="DY17" s="609"/>
      <c r="DZ17" s="609"/>
      <c r="EA17" s="609"/>
      <c r="EB17" s="609"/>
      <c r="EC17" s="645"/>
    </row>
    <row r="18" spans="2:133" ht="11.25" customHeight="1" x14ac:dyDescent="0.2">
      <c r="B18" s="605" t="s">
        <v>255</v>
      </c>
      <c r="C18" s="606"/>
      <c r="D18" s="606"/>
      <c r="E18" s="606"/>
      <c r="F18" s="606"/>
      <c r="G18" s="606"/>
      <c r="H18" s="606"/>
      <c r="I18" s="606"/>
      <c r="J18" s="606"/>
      <c r="K18" s="606"/>
      <c r="L18" s="606"/>
      <c r="M18" s="606"/>
      <c r="N18" s="606"/>
      <c r="O18" s="606"/>
      <c r="P18" s="606"/>
      <c r="Q18" s="607"/>
      <c r="R18" s="608">
        <v>3980</v>
      </c>
      <c r="S18" s="609"/>
      <c r="T18" s="609"/>
      <c r="U18" s="609"/>
      <c r="V18" s="609"/>
      <c r="W18" s="609"/>
      <c r="X18" s="609"/>
      <c r="Y18" s="610"/>
      <c r="Z18" s="646">
        <v>0</v>
      </c>
      <c r="AA18" s="646"/>
      <c r="AB18" s="646"/>
      <c r="AC18" s="646"/>
      <c r="AD18" s="647">
        <v>3980</v>
      </c>
      <c r="AE18" s="647"/>
      <c r="AF18" s="647"/>
      <c r="AG18" s="647"/>
      <c r="AH18" s="647"/>
      <c r="AI18" s="647"/>
      <c r="AJ18" s="647"/>
      <c r="AK18" s="647"/>
      <c r="AL18" s="611">
        <v>0.1</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258</v>
      </c>
      <c r="C19" s="606"/>
      <c r="D19" s="606"/>
      <c r="E19" s="606"/>
      <c r="F19" s="606"/>
      <c r="G19" s="606"/>
      <c r="H19" s="606"/>
      <c r="I19" s="606"/>
      <c r="J19" s="606"/>
      <c r="K19" s="606"/>
      <c r="L19" s="606"/>
      <c r="M19" s="606"/>
      <c r="N19" s="606"/>
      <c r="O19" s="606"/>
      <c r="P19" s="606"/>
      <c r="Q19" s="607"/>
      <c r="R19" s="608">
        <v>30868</v>
      </c>
      <c r="S19" s="609"/>
      <c r="T19" s="609"/>
      <c r="U19" s="609"/>
      <c r="V19" s="609"/>
      <c r="W19" s="609"/>
      <c r="X19" s="609"/>
      <c r="Y19" s="610"/>
      <c r="Z19" s="646">
        <v>0.4</v>
      </c>
      <c r="AA19" s="646"/>
      <c r="AB19" s="646"/>
      <c r="AC19" s="646"/>
      <c r="AD19" s="647">
        <v>30868</v>
      </c>
      <c r="AE19" s="647"/>
      <c r="AF19" s="647"/>
      <c r="AG19" s="647"/>
      <c r="AH19" s="647"/>
      <c r="AI19" s="647"/>
      <c r="AJ19" s="647"/>
      <c r="AK19" s="647"/>
      <c r="AL19" s="611">
        <v>0.7</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5"/>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261</v>
      </c>
      <c r="C20" s="676"/>
      <c r="D20" s="676"/>
      <c r="E20" s="676"/>
      <c r="F20" s="676"/>
      <c r="G20" s="676"/>
      <c r="H20" s="676"/>
      <c r="I20" s="676"/>
      <c r="J20" s="676"/>
      <c r="K20" s="676"/>
      <c r="L20" s="676"/>
      <c r="M20" s="676"/>
      <c r="N20" s="676"/>
      <c r="O20" s="676"/>
      <c r="P20" s="676"/>
      <c r="Q20" s="677"/>
      <c r="R20" s="608">
        <v>1891</v>
      </c>
      <c r="S20" s="609"/>
      <c r="T20" s="609"/>
      <c r="U20" s="609"/>
      <c r="V20" s="609"/>
      <c r="W20" s="609"/>
      <c r="X20" s="609"/>
      <c r="Y20" s="610"/>
      <c r="Z20" s="646">
        <v>0</v>
      </c>
      <c r="AA20" s="646"/>
      <c r="AB20" s="646"/>
      <c r="AC20" s="646"/>
      <c r="AD20" s="647">
        <v>1891</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5"/>
      <c r="CD20" s="605" t="s">
        <v>263</v>
      </c>
      <c r="CE20" s="606"/>
      <c r="CF20" s="606"/>
      <c r="CG20" s="606"/>
      <c r="CH20" s="606"/>
      <c r="CI20" s="606"/>
      <c r="CJ20" s="606"/>
      <c r="CK20" s="606"/>
      <c r="CL20" s="606"/>
      <c r="CM20" s="606"/>
      <c r="CN20" s="606"/>
      <c r="CO20" s="606"/>
      <c r="CP20" s="606"/>
      <c r="CQ20" s="607"/>
      <c r="CR20" s="608">
        <v>7806756</v>
      </c>
      <c r="CS20" s="609"/>
      <c r="CT20" s="609"/>
      <c r="CU20" s="609"/>
      <c r="CV20" s="609"/>
      <c r="CW20" s="609"/>
      <c r="CX20" s="609"/>
      <c r="CY20" s="610"/>
      <c r="CZ20" s="646">
        <v>100</v>
      </c>
      <c r="DA20" s="646"/>
      <c r="DB20" s="646"/>
      <c r="DC20" s="646"/>
      <c r="DD20" s="614">
        <v>712017</v>
      </c>
      <c r="DE20" s="609"/>
      <c r="DF20" s="609"/>
      <c r="DG20" s="609"/>
      <c r="DH20" s="609"/>
      <c r="DI20" s="609"/>
      <c r="DJ20" s="609"/>
      <c r="DK20" s="609"/>
      <c r="DL20" s="609"/>
      <c r="DM20" s="609"/>
      <c r="DN20" s="609"/>
      <c r="DO20" s="609"/>
      <c r="DP20" s="610"/>
      <c r="DQ20" s="614">
        <v>5035605</v>
      </c>
      <c r="DR20" s="609"/>
      <c r="DS20" s="609"/>
      <c r="DT20" s="609"/>
      <c r="DU20" s="609"/>
      <c r="DV20" s="609"/>
      <c r="DW20" s="609"/>
      <c r="DX20" s="609"/>
      <c r="DY20" s="609"/>
      <c r="DZ20" s="609"/>
      <c r="EA20" s="609"/>
      <c r="EB20" s="609"/>
      <c r="EC20" s="645"/>
    </row>
    <row r="21" spans="2:133" ht="11.25" customHeight="1" x14ac:dyDescent="0.2">
      <c r="B21" s="605" t="s">
        <v>264</v>
      </c>
      <c r="C21" s="606"/>
      <c r="D21" s="606"/>
      <c r="E21" s="606"/>
      <c r="F21" s="606"/>
      <c r="G21" s="606"/>
      <c r="H21" s="606"/>
      <c r="I21" s="606"/>
      <c r="J21" s="606"/>
      <c r="K21" s="606"/>
      <c r="L21" s="606"/>
      <c r="M21" s="606"/>
      <c r="N21" s="606"/>
      <c r="O21" s="606"/>
      <c r="P21" s="606"/>
      <c r="Q21" s="607"/>
      <c r="R21" s="608">
        <v>3415747</v>
      </c>
      <c r="S21" s="609"/>
      <c r="T21" s="609"/>
      <c r="U21" s="609"/>
      <c r="V21" s="609"/>
      <c r="W21" s="609"/>
      <c r="X21" s="609"/>
      <c r="Y21" s="610"/>
      <c r="Z21" s="646">
        <v>40.9</v>
      </c>
      <c r="AA21" s="646"/>
      <c r="AB21" s="646"/>
      <c r="AC21" s="646"/>
      <c r="AD21" s="647">
        <v>3093425</v>
      </c>
      <c r="AE21" s="647"/>
      <c r="AF21" s="647"/>
      <c r="AG21" s="647"/>
      <c r="AH21" s="647"/>
      <c r="AI21" s="647"/>
      <c r="AJ21" s="647"/>
      <c r="AK21" s="647"/>
      <c r="AL21" s="611">
        <v>70.3</v>
      </c>
      <c r="AM21" s="612"/>
      <c r="AN21" s="612"/>
      <c r="AO21" s="648"/>
      <c r="AP21" s="605" t="s">
        <v>265</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266</v>
      </c>
      <c r="C22" s="606"/>
      <c r="D22" s="606"/>
      <c r="E22" s="606"/>
      <c r="F22" s="606"/>
      <c r="G22" s="606"/>
      <c r="H22" s="606"/>
      <c r="I22" s="606"/>
      <c r="J22" s="606"/>
      <c r="K22" s="606"/>
      <c r="L22" s="606"/>
      <c r="M22" s="606"/>
      <c r="N22" s="606"/>
      <c r="O22" s="606"/>
      <c r="P22" s="606"/>
      <c r="Q22" s="607"/>
      <c r="R22" s="608">
        <v>3093425</v>
      </c>
      <c r="S22" s="609"/>
      <c r="T22" s="609"/>
      <c r="U22" s="609"/>
      <c r="V22" s="609"/>
      <c r="W22" s="609"/>
      <c r="X22" s="609"/>
      <c r="Y22" s="610"/>
      <c r="Z22" s="646">
        <v>37.1</v>
      </c>
      <c r="AA22" s="646"/>
      <c r="AB22" s="646"/>
      <c r="AC22" s="646"/>
      <c r="AD22" s="647">
        <v>3093425</v>
      </c>
      <c r="AE22" s="647"/>
      <c r="AF22" s="647"/>
      <c r="AG22" s="647"/>
      <c r="AH22" s="647"/>
      <c r="AI22" s="647"/>
      <c r="AJ22" s="647"/>
      <c r="AK22" s="647"/>
      <c r="AL22" s="611">
        <v>70.3</v>
      </c>
      <c r="AM22" s="612"/>
      <c r="AN22" s="612"/>
      <c r="AO22" s="648"/>
      <c r="AP22" s="605" t="s">
        <v>267</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269</v>
      </c>
      <c r="C23" s="606"/>
      <c r="D23" s="606"/>
      <c r="E23" s="606"/>
      <c r="F23" s="606"/>
      <c r="G23" s="606"/>
      <c r="H23" s="606"/>
      <c r="I23" s="606"/>
      <c r="J23" s="606"/>
      <c r="K23" s="606"/>
      <c r="L23" s="606"/>
      <c r="M23" s="606"/>
      <c r="N23" s="606"/>
      <c r="O23" s="606"/>
      <c r="P23" s="606"/>
      <c r="Q23" s="607"/>
      <c r="R23" s="608">
        <v>322322</v>
      </c>
      <c r="S23" s="609"/>
      <c r="T23" s="609"/>
      <c r="U23" s="609"/>
      <c r="V23" s="609"/>
      <c r="W23" s="609"/>
      <c r="X23" s="609"/>
      <c r="Y23" s="610"/>
      <c r="Z23" s="646">
        <v>3.9</v>
      </c>
      <c r="AA23" s="646"/>
      <c r="AB23" s="646"/>
      <c r="AC23" s="646"/>
      <c r="AD23" s="647" t="s">
        <v>122</v>
      </c>
      <c r="AE23" s="647"/>
      <c r="AF23" s="647"/>
      <c r="AG23" s="647"/>
      <c r="AH23" s="647"/>
      <c r="AI23" s="647"/>
      <c r="AJ23" s="647"/>
      <c r="AK23" s="647"/>
      <c r="AL23" s="611" t="s">
        <v>122</v>
      </c>
      <c r="AM23" s="612"/>
      <c r="AN23" s="612"/>
      <c r="AO23" s="648"/>
      <c r="AP23" s="605" t="s">
        <v>270</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278</v>
      </c>
      <c r="CE24" s="667"/>
      <c r="CF24" s="667"/>
      <c r="CG24" s="667"/>
      <c r="CH24" s="667"/>
      <c r="CI24" s="667"/>
      <c r="CJ24" s="667"/>
      <c r="CK24" s="667"/>
      <c r="CL24" s="667"/>
      <c r="CM24" s="667"/>
      <c r="CN24" s="667"/>
      <c r="CO24" s="667"/>
      <c r="CP24" s="667"/>
      <c r="CQ24" s="668"/>
      <c r="CR24" s="663">
        <v>2938182</v>
      </c>
      <c r="CS24" s="664"/>
      <c r="CT24" s="664"/>
      <c r="CU24" s="664"/>
      <c r="CV24" s="664"/>
      <c r="CW24" s="664"/>
      <c r="CX24" s="664"/>
      <c r="CY24" s="689"/>
      <c r="CZ24" s="690">
        <v>37.6</v>
      </c>
      <c r="DA24" s="672"/>
      <c r="DB24" s="672"/>
      <c r="DC24" s="692"/>
      <c r="DD24" s="688">
        <v>2027292</v>
      </c>
      <c r="DE24" s="664"/>
      <c r="DF24" s="664"/>
      <c r="DG24" s="664"/>
      <c r="DH24" s="664"/>
      <c r="DI24" s="664"/>
      <c r="DJ24" s="664"/>
      <c r="DK24" s="689"/>
      <c r="DL24" s="688">
        <v>1772418</v>
      </c>
      <c r="DM24" s="664"/>
      <c r="DN24" s="664"/>
      <c r="DO24" s="664"/>
      <c r="DP24" s="664"/>
      <c r="DQ24" s="664"/>
      <c r="DR24" s="664"/>
      <c r="DS24" s="664"/>
      <c r="DT24" s="664"/>
      <c r="DU24" s="664"/>
      <c r="DV24" s="689"/>
      <c r="DW24" s="690">
        <v>40.200000000000003</v>
      </c>
      <c r="DX24" s="672"/>
      <c r="DY24" s="672"/>
      <c r="DZ24" s="672"/>
      <c r="EA24" s="672"/>
      <c r="EB24" s="672"/>
      <c r="EC24" s="691"/>
    </row>
    <row r="25" spans="2:133" ht="11.25" customHeight="1" x14ac:dyDescent="0.2">
      <c r="B25" s="605" t="s">
        <v>279</v>
      </c>
      <c r="C25" s="606"/>
      <c r="D25" s="606"/>
      <c r="E25" s="606"/>
      <c r="F25" s="606"/>
      <c r="G25" s="606"/>
      <c r="H25" s="606"/>
      <c r="I25" s="606"/>
      <c r="J25" s="606"/>
      <c r="K25" s="606"/>
      <c r="L25" s="606"/>
      <c r="M25" s="606"/>
      <c r="N25" s="606"/>
      <c r="O25" s="606"/>
      <c r="P25" s="606"/>
      <c r="Q25" s="607"/>
      <c r="R25" s="608">
        <v>4647402</v>
      </c>
      <c r="S25" s="609"/>
      <c r="T25" s="609"/>
      <c r="U25" s="609"/>
      <c r="V25" s="609"/>
      <c r="W25" s="609"/>
      <c r="X25" s="609"/>
      <c r="Y25" s="610"/>
      <c r="Z25" s="646">
        <v>55.7</v>
      </c>
      <c r="AA25" s="646"/>
      <c r="AB25" s="646"/>
      <c r="AC25" s="646"/>
      <c r="AD25" s="647">
        <v>4325080</v>
      </c>
      <c r="AE25" s="647"/>
      <c r="AF25" s="647"/>
      <c r="AG25" s="647"/>
      <c r="AH25" s="647"/>
      <c r="AI25" s="647"/>
      <c r="AJ25" s="647"/>
      <c r="AK25" s="647"/>
      <c r="AL25" s="611">
        <v>98.2</v>
      </c>
      <c r="AM25" s="612"/>
      <c r="AN25" s="612"/>
      <c r="AO25" s="648"/>
      <c r="AP25" s="605" t="s">
        <v>280</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281</v>
      </c>
      <c r="CE25" s="606"/>
      <c r="CF25" s="606"/>
      <c r="CG25" s="606"/>
      <c r="CH25" s="606"/>
      <c r="CI25" s="606"/>
      <c r="CJ25" s="606"/>
      <c r="CK25" s="606"/>
      <c r="CL25" s="606"/>
      <c r="CM25" s="606"/>
      <c r="CN25" s="606"/>
      <c r="CO25" s="606"/>
      <c r="CP25" s="606"/>
      <c r="CQ25" s="607"/>
      <c r="CR25" s="608">
        <v>1051466</v>
      </c>
      <c r="CS25" s="621"/>
      <c r="CT25" s="621"/>
      <c r="CU25" s="621"/>
      <c r="CV25" s="621"/>
      <c r="CW25" s="621"/>
      <c r="CX25" s="621"/>
      <c r="CY25" s="622"/>
      <c r="CZ25" s="611">
        <v>13.5</v>
      </c>
      <c r="DA25" s="623"/>
      <c r="DB25" s="623"/>
      <c r="DC25" s="624"/>
      <c r="DD25" s="614">
        <v>984382</v>
      </c>
      <c r="DE25" s="621"/>
      <c r="DF25" s="621"/>
      <c r="DG25" s="621"/>
      <c r="DH25" s="621"/>
      <c r="DI25" s="621"/>
      <c r="DJ25" s="621"/>
      <c r="DK25" s="622"/>
      <c r="DL25" s="614">
        <v>834697</v>
      </c>
      <c r="DM25" s="621"/>
      <c r="DN25" s="621"/>
      <c r="DO25" s="621"/>
      <c r="DP25" s="621"/>
      <c r="DQ25" s="621"/>
      <c r="DR25" s="621"/>
      <c r="DS25" s="621"/>
      <c r="DT25" s="621"/>
      <c r="DU25" s="621"/>
      <c r="DV25" s="622"/>
      <c r="DW25" s="611">
        <v>18.899999999999999</v>
      </c>
      <c r="DX25" s="623"/>
      <c r="DY25" s="623"/>
      <c r="DZ25" s="623"/>
      <c r="EA25" s="623"/>
      <c r="EB25" s="623"/>
      <c r="EC25" s="635"/>
    </row>
    <row r="26" spans="2:133" ht="11.25" customHeight="1" x14ac:dyDescent="0.2">
      <c r="B26" s="605" t="s">
        <v>282</v>
      </c>
      <c r="C26" s="606"/>
      <c r="D26" s="606"/>
      <c r="E26" s="606"/>
      <c r="F26" s="606"/>
      <c r="G26" s="606"/>
      <c r="H26" s="606"/>
      <c r="I26" s="606"/>
      <c r="J26" s="606"/>
      <c r="K26" s="606"/>
      <c r="L26" s="606"/>
      <c r="M26" s="606"/>
      <c r="N26" s="606"/>
      <c r="O26" s="606"/>
      <c r="P26" s="606"/>
      <c r="Q26" s="607"/>
      <c r="R26" s="608">
        <v>484</v>
      </c>
      <c r="S26" s="609"/>
      <c r="T26" s="609"/>
      <c r="U26" s="609"/>
      <c r="V26" s="609"/>
      <c r="W26" s="609"/>
      <c r="X26" s="609"/>
      <c r="Y26" s="610"/>
      <c r="Z26" s="646">
        <v>0</v>
      </c>
      <c r="AA26" s="646"/>
      <c r="AB26" s="646"/>
      <c r="AC26" s="646"/>
      <c r="AD26" s="647">
        <v>484</v>
      </c>
      <c r="AE26" s="647"/>
      <c r="AF26" s="647"/>
      <c r="AG26" s="647"/>
      <c r="AH26" s="647"/>
      <c r="AI26" s="647"/>
      <c r="AJ26" s="647"/>
      <c r="AK26" s="647"/>
      <c r="AL26" s="611">
        <v>0</v>
      </c>
      <c r="AM26" s="612"/>
      <c r="AN26" s="612"/>
      <c r="AO26" s="648"/>
      <c r="AP26" s="605" t="s">
        <v>283</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284</v>
      </c>
      <c r="CE26" s="606"/>
      <c r="CF26" s="606"/>
      <c r="CG26" s="606"/>
      <c r="CH26" s="606"/>
      <c r="CI26" s="606"/>
      <c r="CJ26" s="606"/>
      <c r="CK26" s="606"/>
      <c r="CL26" s="606"/>
      <c r="CM26" s="606"/>
      <c r="CN26" s="606"/>
      <c r="CO26" s="606"/>
      <c r="CP26" s="606"/>
      <c r="CQ26" s="607"/>
      <c r="CR26" s="608">
        <v>558610</v>
      </c>
      <c r="CS26" s="609"/>
      <c r="CT26" s="609"/>
      <c r="CU26" s="609"/>
      <c r="CV26" s="609"/>
      <c r="CW26" s="609"/>
      <c r="CX26" s="609"/>
      <c r="CY26" s="610"/>
      <c r="CZ26" s="611">
        <v>7.2</v>
      </c>
      <c r="DA26" s="623"/>
      <c r="DB26" s="623"/>
      <c r="DC26" s="624"/>
      <c r="DD26" s="614">
        <v>520107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285</v>
      </c>
      <c r="C27" s="606"/>
      <c r="D27" s="606"/>
      <c r="E27" s="606"/>
      <c r="F27" s="606"/>
      <c r="G27" s="606"/>
      <c r="H27" s="606"/>
      <c r="I27" s="606"/>
      <c r="J27" s="606"/>
      <c r="K27" s="606"/>
      <c r="L27" s="606"/>
      <c r="M27" s="606"/>
      <c r="N27" s="606"/>
      <c r="O27" s="606"/>
      <c r="P27" s="606"/>
      <c r="Q27" s="607"/>
      <c r="R27" s="608">
        <v>28305</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806072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287</v>
      </c>
      <c r="CE27" s="606"/>
      <c r="CF27" s="606"/>
      <c r="CG27" s="606"/>
      <c r="CH27" s="606"/>
      <c r="CI27" s="606"/>
      <c r="CJ27" s="606"/>
      <c r="CK27" s="606"/>
      <c r="CL27" s="606"/>
      <c r="CM27" s="606"/>
      <c r="CN27" s="606"/>
      <c r="CO27" s="606"/>
      <c r="CP27" s="606"/>
      <c r="CQ27" s="607"/>
      <c r="CR27" s="608">
        <v>1252362</v>
      </c>
      <c r="CS27" s="621"/>
      <c r="CT27" s="621"/>
      <c r="CU27" s="621"/>
      <c r="CV27" s="621"/>
      <c r="CW27" s="621"/>
      <c r="CX27" s="621"/>
      <c r="CY27" s="622"/>
      <c r="CZ27" s="611">
        <v>16</v>
      </c>
      <c r="DA27" s="623"/>
      <c r="DB27" s="623"/>
      <c r="DC27" s="624"/>
      <c r="DD27" s="614">
        <v>418210</v>
      </c>
      <c r="DE27" s="621"/>
      <c r="DF27" s="621"/>
      <c r="DG27" s="621"/>
      <c r="DH27" s="621"/>
      <c r="DI27" s="621"/>
      <c r="DJ27" s="621"/>
      <c r="DK27" s="622"/>
      <c r="DL27" s="614">
        <v>313021</v>
      </c>
      <c r="DM27" s="621"/>
      <c r="DN27" s="621"/>
      <c r="DO27" s="621"/>
      <c r="DP27" s="621"/>
      <c r="DQ27" s="621"/>
      <c r="DR27" s="621"/>
      <c r="DS27" s="621"/>
      <c r="DT27" s="621"/>
      <c r="DU27" s="621"/>
      <c r="DV27" s="622"/>
      <c r="DW27" s="611">
        <v>7.1</v>
      </c>
      <c r="DX27" s="623"/>
      <c r="DY27" s="623"/>
      <c r="DZ27" s="623"/>
      <c r="EA27" s="623"/>
      <c r="EB27" s="623"/>
      <c r="EC27" s="635"/>
    </row>
    <row r="28" spans="2:133" ht="11.25" customHeight="1" x14ac:dyDescent="0.2">
      <c r="B28" s="605" t="s">
        <v>288</v>
      </c>
      <c r="C28" s="606"/>
      <c r="D28" s="606"/>
      <c r="E28" s="606"/>
      <c r="F28" s="606"/>
      <c r="G28" s="606"/>
      <c r="H28" s="606"/>
      <c r="I28" s="606"/>
      <c r="J28" s="606"/>
      <c r="K28" s="606"/>
      <c r="L28" s="606"/>
      <c r="M28" s="606"/>
      <c r="N28" s="606"/>
      <c r="O28" s="606"/>
      <c r="P28" s="606"/>
      <c r="Q28" s="607"/>
      <c r="R28" s="608">
        <v>98670</v>
      </c>
      <c r="S28" s="609"/>
      <c r="T28" s="609"/>
      <c r="U28" s="609"/>
      <c r="V28" s="609"/>
      <c r="W28" s="609"/>
      <c r="X28" s="609"/>
      <c r="Y28" s="610"/>
      <c r="Z28" s="646">
        <v>1.2</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634354</v>
      </c>
      <c r="CS28" s="609"/>
      <c r="CT28" s="609"/>
      <c r="CU28" s="609"/>
      <c r="CV28" s="609"/>
      <c r="CW28" s="609"/>
      <c r="CX28" s="609"/>
      <c r="CY28" s="610"/>
      <c r="CZ28" s="611">
        <v>8.1</v>
      </c>
      <c r="DA28" s="623"/>
      <c r="DB28" s="623"/>
      <c r="DC28" s="624"/>
      <c r="DD28" s="614">
        <v>624700</v>
      </c>
      <c r="DE28" s="609"/>
      <c r="DF28" s="609"/>
      <c r="DG28" s="609"/>
      <c r="DH28" s="609"/>
      <c r="DI28" s="609"/>
      <c r="DJ28" s="609"/>
      <c r="DK28" s="610"/>
      <c r="DL28" s="614">
        <v>624700</v>
      </c>
      <c r="DM28" s="609"/>
      <c r="DN28" s="609"/>
      <c r="DO28" s="609"/>
      <c r="DP28" s="609"/>
      <c r="DQ28" s="609"/>
      <c r="DR28" s="609"/>
      <c r="DS28" s="609"/>
      <c r="DT28" s="609"/>
      <c r="DU28" s="609"/>
      <c r="DV28" s="610"/>
      <c r="DW28" s="611">
        <v>14.2</v>
      </c>
      <c r="DX28" s="623"/>
      <c r="DY28" s="623"/>
      <c r="DZ28" s="623"/>
      <c r="EA28" s="623"/>
      <c r="EB28" s="623"/>
      <c r="EC28" s="635"/>
    </row>
    <row r="29" spans="2:133" ht="11.25" customHeight="1" x14ac:dyDescent="0.2">
      <c r="B29" s="605" t="s">
        <v>290</v>
      </c>
      <c r="C29" s="606"/>
      <c r="D29" s="606"/>
      <c r="E29" s="606"/>
      <c r="F29" s="606"/>
      <c r="G29" s="606"/>
      <c r="H29" s="606"/>
      <c r="I29" s="606"/>
      <c r="J29" s="606"/>
      <c r="K29" s="606"/>
      <c r="L29" s="606"/>
      <c r="M29" s="606"/>
      <c r="N29" s="606"/>
      <c r="O29" s="606"/>
      <c r="P29" s="606"/>
      <c r="Q29" s="607"/>
      <c r="R29" s="608">
        <v>5233</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291</v>
      </c>
      <c r="CE29" s="628"/>
      <c r="CF29" s="605" t="s">
        <v>66</v>
      </c>
      <c r="CG29" s="606"/>
      <c r="CH29" s="606"/>
      <c r="CI29" s="606"/>
      <c r="CJ29" s="606"/>
      <c r="CK29" s="606"/>
      <c r="CL29" s="606"/>
      <c r="CM29" s="606"/>
      <c r="CN29" s="606"/>
      <c r="CO29" s="606"/>
      <c r="CP29" s="606"/>
      <c r="CQ29" s="607"/>
      <c r="CR29" s="608">
        <v>634354</v>
      </c>
      <c r="CS29" s="621"/>
      <c r="CT29" s="621"/>
      <c r="CU29" s="621"/>
      <c r="CV29" s="621"/>
      <c r="CW29" s="621"/>
      <c r="CX29" s="621"/>
      <c r="CY29" s="622"/>
      <c r="CZ29" s="611">
        <v>8.1</v>
      </c>
      <c r="DA29" s="623"/>
      <c r="DB29" s="623"/>
      <c r="DC29" s="624"/>
      <c r="DD29" s="614">
        <v>624700</v>
      </c>
      <c r="DE29" s="621"/>
      <c r="DF29" s="621"/>
      <c r="DG29" s="621"/>
      <c r="DH29" s="621"/>
      <c r="DI29" s="621"/>
      <c r="DJ29" s="621"/>
      <c r="DK29" s="622"/>
      <c r="DL29" s="614">
        <v>624700</v>
      </c>
      <c r="DM29" s="621"/>
      <c r="DN29" s="621"/>
      <c r="DO29" s="621"/>
      <c r="DP29" s="621"/>
      <c r="DQ29" s="621"/>
      <c r="DR29" s="621"/>
      <c r="DS29" s="621"/>
      <c r="DT29" s="621"/>
      <c r="DU29" s="621"/>
      <c r="DV29" s="622"/>
      <c r="DW29" s="611">
        <v>14.2</v>
      </c>
      <c r="DX29" s="623"/>
      <c r="DY29" s="623"/>
      <c r="DZ29" s="623"/>
      <c r="EA29" s="623"/>
      <c r="EB29" s="623"/>
      <c r="EC29" s="635"/>
    </row>
    <row r="30" spans="2:133" ht="11.25" customHeight="1" x14ac:dyDescent="0.2">
      <c r="B30" s="605" t="s">
        <v>292</v>
      </c>
      <c r="C30" s="606"/>
      <c r="D30" s="606"/>
      <c r="E30" s="606"/>
      <c r="F30" s="606"/>
      <c r="G30" s="606"/>
      <c r="H30" s="606"/>
      <c r="I30" s="606"/>
      <c r="J30" s="606"/>
      <c r="K30" s="606"/>
      <c r="L30" s="606"/>
      <c r="M30" s="606"/>
      <c r="N30" s="606"/>
      <c r="O30" s="606"/>
      <c r="P30" s="606"/>
      <c r="Q30" s="607"/>
      <c r="R30" s="608">
        <v>1087442</v>
      </c>
      <c r="S30" s="609"/>
      <c r="T30" s="609"/>
      <c r="U30" s="609"/>
      <c r="V30" s="609"/>
      <c r="W30" s="609"/>
      <c r="X30" s="609"/>
      <c r="Y30" s="610"/>
      <c r="Z30" s="646">
        <v>13</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615752</v>
      </c>
      <c r="CS30" s="609"/>
      <c r="CT30" s="609"/>
      <c r="CU30" s="609"/>
      <c r="CV30" s="609"/>
      <c r="CW30" s="609"/>
      <c r="CX30" s="609"/>
      <c r="CY30" s="610"/>
      <c r="CZ30" s="611">
        <v>7.9</v>
      </c>
      <c r="DA30" s="623"/>
      <c r="DB30" s="623"/>
      <c r="DC30" s="624"/>
      <c r="DD30" s="614">
        <v>606677</v>
      </c>
      <c r="DE30" s="609"/>
      <c r="DF30" s="609"/>
      <c r="DG30" s="609"/>
      <c r="DH30" s="609"/>
      <c r="DI30" s="609"/>
      <c r="DJ30" s="609"/>
      <c r="DK30" s="610"/>
      <c r="DL30" s="614">
        <v>606677</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2">
      <c r="B31" s="675" t="s">
        <v>296</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99.6</v>
      </c>
      <c r="BH31" s="671"/>
      <c r="BI31" s="671"/>
      <c r="BJ31" s="671"/>
      <c r="BK31" s="671"/>
      <c r="BL31" s="671"/>
      <c r="BM31" s="672">
        <v>96.7</v>
      </c>
      <c r="BN31" s="671"/>
      <c r="BO31" s="671"/>
      <c r="BP31" s="671"/>
      <c r="BQ31" s="673"/>
      <c r="BR31" s="670">
        <v>99.5</v>
      </c>
      <c r="BS31" s="671"/>
      <c r="BT31" s="671"/>
      <c r="BU31" s="671"/>
      <c r="BV31" s="671"/>
      <c r="BW31" s="671"/>
      <c r="BX31" s="672">
        <v>96.4</v>
      </c>
      <c r="BY31" s="671"/>
      <c r="BZ31" s="671"/>
      <c r="CA31" s="671"/>
      <c r="CB31" s="673"/>
      <c r="CD31" s="629"/>
      <c r="CE31" s="630"/>
      <c r="CF31" s="605" t="s">
        <v>299</v>
      </c>
      <c r="CG31" s="606"/>
      <c r="CH31" s="606"/>
      <c r="CI31" s="606"/>
      <c r="CJ31" s="606"/>
      <c r="CK31" s="606"/>
      <c r="CL31" s="606"/>
      <c r="CM31" s="606"/>
      <c r="CN31" s="606"/>
      <c r="CO31" s="606"/>
      <c r="CP31" s="606"/>
      <c r="CQ31" s="607"/>
      <c r="CR31" s="608">
        <v>18602</v>
      </c>
      <c r="CS31" s="621"/>
      <c r="CT31" s="621"/>
      <c r="CU31" s="621"/>
      <c r="CV31" s="621"/>
      <c r="CW31" s="621"/>
      <c r="CX31" s="621"/>
      <c r="CY31" s="622"/>
      <c r="CZ31" s="611">
        <v>0.2</v>
      </c>
      <c r="DA31" s="623"/>
      <c r="DB31" s="623"/>
      <c r="DC31" s="624"/>
      <c r="DD31" s="614">
        <v>18023</v>
      </c>
      <c r="DE31" s="621"/>
      <c r="DF31" s="621"/>
      <c r="DG31" s="621"/>
      <c r="DH31" s="621"/>
      <c r="DI31" s="621"/>
      <c r="DJ31" s="621"/>
      <c r="DK31" s="622"/>
      <c r="DL31" s="614">
        <v>18023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300</v>
      </c>
      <c r="C32" s="606"/>
      <c r="D32" s="606"/>
      <c r="E32" s="606"/>
      <c r="F32" s="606"/>
      <c r="G32" s="606"/>
      <c r="H32" s="606"/>
      <c r="I32" s="606"/>
      <c r="J32" s="606"/>
      <c r="K32" s="606"/>
      <c r="L32" s="606"/>
      <c r="M32" s="606"/>
      <c r="N32" s="606"/>
      <c r="O32" s="606"/>
      <c r="P32" s="606"/>
      <c r="Q32" s="607"/>
      <c r="R32" s="608">
        <v>771345</v>
      </c>
      <c r="S32" s="609"/>
      <c r="T32" s="609"/>
      <c r="U32" s="609"/>
      <c r="V32" s="609"/>
      <c r="W32" s="609"/>
      <c r="X32" s="609"/>
      <c r="Y32" s="610"/>
      <c r="Z32" s="646">
        <v>9.1999999999999993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99.6</v>
      </c>
      <c r="BH32" s="621"/>
      <c r="BI32" s="621"/>
      <c r="BJ32" s="621"/>
      <c r="BK32" s="621"/>
      <c r="BL32" s="621"/>
      <c r="BM32" s="612">
        <v>97.6</v>
      </c>
      <c r="BN32" s="621"/>
      <c r="BO32" s="621"/>
      <c r="BP32" s="621"/>
      <c r="BQ32" s="644"/>
      <c r="BR32" s="674">
        <v>99.5</v>
      </c>
      <c r="BS32" s="621"/>
      <c r="BT32" s="621"/>
      <c r="BU32" s="621"/>
      <c r="BV32" s="621"/>
      <c r="BW32" s="621"/>
      <c r="BX32" s="612">
        <v>97.3</v>
      </c>
      <c r="BY32" s="621"/>
      <c r="BZ32" s="621"/>
      <c r="CA32" s="621"/>
      <c r="CB32" s="644"/>
      <c r="CD32" s="631"/>
      <c r="CE32" s="632"/>
      <c r="CF32" s="605" t="s">
        <v>303</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304</v>
      </c>
      <c r="C33" s="606"/>
      <c r="D33" s="606"/>
      <c r="E33" s="606"/>
      <c r="F33" s="606"/>
      <c r="G33" s="606"/>
      <c r="H33" s="606"/>
      <c r="I33" s="606"/>
      <c r="J33" s="606"/>
      <c r="K33" s="606"/>
      <c r="L33" s="606"/>
      <c r="M33" s="606"/>
      <c r="N33" s="606"/>
      <c r="O33" s="606"/>
      <c r="P33" s="606"/>
      <c r="Q33" s="607"/>
      <c r="R33" s="608">
        <v>91067</v>
      </c>
      <c r="S33" s="609"/>
      <c r="T33" s="609"/>
      <c r="U33" s="609"/>
      <c r="V33" s="609"/>
      <c r="W33" s="609"/>
      <c r="X33" s="609"/>
      <c r="Y33" s="610"/>
      <c r="Z33" s="646">
        <v>1.1000000000000001</v>
      </c>
      <c r="AA33" s="646"/>
      <c r="AB33" s="646"/>
      <c r="AC33" s="646"/>
      <c r="AD33" s="647">
        <v>76200</v>
      </c>
      <c r="AE33" s="647"/>
      <c r="AF33" s="647"/>
      <c r="AG33" s="647"/>
      <c r="AH33" s="647"/>
      <c r="AI33" s="647"/>
      <c r="AJ33" s="647"/>
      <c r="AK33" s="647"/>
      <c r="AL33" s="611">
        <v>1.7</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99.3</v>
      </c>
      <c r="BH33" s="593"/>
      <c r="BI33" s="593"/>
      <c r="BJ33" s="593"/>
      <c r="BK33" s="593"/>
      <c r="BL33" s="593"/>
      <c r="BM33" s="639">
        <v>94.8</v>
      </c>
      <c r="BN33" s="593"/>
      <c r="BO33" s="593"/>
      <c r="BP33" s="593"/>
      <c r="BQ33" s="656"/>
      <c r="BR33" s="669">
        <v>99.4</v>
      </c>
      <c r="BS33" s="593"/>
      <c r="BT33" s="593"/>
      <c r="BU33" s="593"/>
      <c r="BV33" s="593"/>
      <c r="BW33" s="593"/>
      <c r="BX33" s="639">
        <v>94.3</v>
      </c>
      <c r="BY33" s="593"/>
      <c r="BZ33" s="593"/>
      <c r="CA33" s="593"/>
      <c r="CB33" s="656"/>
      <c r="CD33" s="605" t="s">
        <v>306</v>
      </c>
      <c r="CE33" s="606"/>
      <c r="CF33" s="606"/>
      <c r="CG33" s="606"/>
      <c r="CH33" s="606"/>
      <c r="CI33" s="606"/>
      <c r="CJ33" s="606"/>
      <c r="CK33" s="606"/>
      <c r="CL33" s="606"/>
      <c r="CM33" s="606"/>
      <c r="CN33" s="606"/>
      <c r="CO33" s="606"/>
      <c r="CP33" s="606"/>
      <c r="CQ33" s="607"/>
      <c r="CR33" s="608">
        <v>3818680</v>
      </c>
      <c r="CS33" s="621"/>
      <c r="CT33" s="621"/>
      <c r="CU33" s="621"/>
      <c r="CV33" s="621"/>
      <c r="CW33" s="621"/>
      <c r="CX33" s="621"/>
      <c r="CY33" s="622"/>
      <c r="CZ33" s="611">
        <v>48.9</v>
      </c>
      <c r="DA33" s="623"/>
      <c r="DB33" s="623"/>
      <c r="DC33" s="624"/>
      <c r="DD33" s="614">
        <v>2811012</v>
      </c>
      <c r="DE33" s="621"/>
      <c r="DF33" s="621"/>
      <c r="DG33" s="621"/>
      <c r="DH33" s="621"/>
      <c r="DI33" s="621"/>
      <c r="DJ33" s="621"/>
      <c r="DK33" s="622"/>
      <c r="DL33" s="614">
        <v>1904261</v>
      </c>
      <c r="DM33" s="621"/>
      <c r="DN33" s="621"/>
      <c r="DO33" s="621"/>
      <c r="DP33" s="621"/>
      <c r="DQ33" s="621"/>
      <c r="DR33" s="621"/>
      <c r="DS33" s="621"/>
      <c r="DT33" s="621"/>
      <c r="DU33" s="621"/>
      <c r="DV33" s="622"/>
      <c r="DW33" s="611">
        <v>43.2</v>
      </c>
      <c r="DX33" s="623"/>
      <c r="DY33" s="623"/>
      <c r="DZ33" s="623"/>
      <c r="EA33" s="623"/>
      <c r="EB33" s="623"/>
      <c r="EC33" s="635"/>
    </row>
    <row r="34" spans="2:133" ht="11.25" customHeight="1" x14ac:dyDescent="0.2">
      <c r="B34" s="605" t="s">
        <v>307</v>
      </c>
      <c r="C34" s="606"/>
      <c r="D34" s="606"/>
      <c r="E34" s="606"/>
      <c r="F34" s="606"/>
      <c r="G34" s="606"/>
      <c r="H34" s="606"/>
      <c r="I34" s="606"/>
      <c r="J34" s="606"/>
      <c r="K34" s="606"/>
      <c r="L34" s="606"/>
      <c r="M34" s="606"/>
      <c r="N34" s="606"/>
      <c r="O34" s="606"/>
      <c r="P34" s="606"/>
      <c r="Q34" s="607"/>
      <c r="R34" s="608">
        <v>288908</v>
      </c>
      <c r="S34" s="609"/>
      <c r="T34" s="609"/>
      <c r="U34" s="609"/>
      <c r="V34" s="609"/>
      <c r="W34" s="609"/>
      <c r="X34" s="609"/>
      <c r="Y34" s="610"/>
      <c r="Z34" s="646">
        <v>3.5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1035531</v>
      </c>
      <c r="CS34" s="609"/>
      <c r="CT34" s="609"/>
      <c r="CU34" s="609"/>
      <c r="CV34" s="609"/>
      <c r="CW34" s="609"/>
      <c r="CX34" s="609"/>
      <c r="CY34" s="610"/>
      <c r="CZ34" s="611">
        <v>13.3</v>
      </c>
      <c r="DA34" s="623"/>
      <c r="DB34" s="623"/>
      <c r="DC34" s="624"/>
      <c r="DD34" s="614">
        <v>755681</v>
      </c>
      <c r="DE34" s="609"/>
      <c r="DF34" s="609"/>
      <c r="DG34" s="609"/>
      <c r="DH34" s="609"/>
      <c r="DI34" s="609"/>
      <c r="DJ34" s="609"/>
      <c r="DK34" s="610"/>
      <c r="DL34" s="614">
        <v>588904</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2">
      <c r="B35" s="605" t="s">
        <v>309</v>
      </c>
      <c r="C35" s="606"/>
      <c r="D35" s="606"/>
      <c r="E35" s="606"/>
      <c r="F35" s="606"/>
      <c r="G35" s="606"/>
      <c r="H35" s="606"/>
      <c r="I35" s="606"/>
      <c r="J35" s="606"/>
      <c r="K35" s="606"/>
      <c r="L35" s="606"/>
      <c r="M35" s="606"/>
      <c r="N35" s="606"/>
      <c r="O35" s="606"/>
      <c r="P35" s="606"/>
      <c r="Q35" s="607"/>
      <c r="R35" s="608">
        <v>62414</v>
      </c>
      <c r="S35" s="609"/>
      <c r="T35" s="609"/>
      <c r="U35" s="609"/>
      <c r="V35" s="609"/>
      <c r="W35" s="609"/>
      <c r="X35" s="609"/>
      <c r="Y35" s="610"/>
      <c r="Z35" s="646">
        <v>0.7</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120010</v>
      </c>
      <c r="CS35" s="621"/>
      <c r="CT35" s="621"/>
      <c r="CU35" s="621"/>
      <c r="CV35" s="621"/>
      <c r="CW35" s="621"/>
      <c r="CX35" s="621"/>
      <c r="CY35" s="622"/>
      <c r="CZ35" s="611">
        <v>1.5</v>
      </c>
      <c r="DA35" s="623"/>
      <c r="DB35" s="623"/>
      <c r="DC35" s="624"/>
      <c r="DD35" s="614">
        <v>65627</v>
      </c>
      <c r="DE35" s="621"/>
      <c r="DF35" s="621"/>
      <c r="DG35" s="621"/>
      <c r="DH35" s="621"/>
      <c r="DI35" s="621"/>
      <c r="DJ35" s="621"/>
      <c r="DK35" s="622"/>
      <c r="DL35" s="614">
        <v>61200</v>
      </c>
      <c r="DM35" s="621"/>
      <c r="DN35" s="621"/>
      <c r="DO35" s="621"/>
      <c r="DP35" s="621"/>
      <c r="DQ35" s="621"/>
      <c r="DR35" s="621"/>
      <c r="DS35" s="621"/>
      <c r="DT35" s="621"/>
      <c r="DU35" s="621"/>
      <c r="DV35" s="622"/>
      <c r="DW35" s="611">
        <v>1.4</v>
      </c>
      <c r="DX35" s="623"/>
      <c r="DY35" s="623"/>
      <c r="DZ35" s="623"/>
      <c r="EA35" s="623"/>
      <c r="EB35" s="623"/>
      <c r="EC35" s="635"/>
    </row>
    <row r="36" spans="2:133" ht="11.25" customHeight="1" x14ac:dyDescent="0.2">
      <c r="B36" s="605" t="s">
        <v>313</v>
      </c>
      <c r="C36" s="606"/>
      <c r="D36" s="606"/>
      <c r="E36" s="606"/>
      <c r="F36" s="606"/>
      <c r="G36" s="606"/>
      <c r="H36" s="606"/>
      <c r="I36" s="606"/>
      <c r="J36" s="606"/>
      <c r="K36" s="606"/>
      <c r="L36" s="606"/>
      <c r="M36" s="606"/>
      <c r="N36" s="606"/>
      <c r="O36" s="606"/>
      <c r="P36" s="606"/>
      <c r="Q36" s="607"/>
      <c r="R36" s="608">
        <v>599767</v>
      </c>
      <c r="S36" s="609"/>
      <c r="T36" s="609"/>
      <c r="U36" s="609"/>
      <c r="V36" s="609"/>
      <c r="W36" s="609"/>
      <c r="X36" s="609"/>
      <c r="Y36" s="610"/>
      <c r="Z36" s="646">
        <v>7.2</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1028582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30525</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1533378</v>
      </c>
      <c r="CS36" s="609"/>
      <c r="CT36" s="609"/>
      <c r="CU36" s="609"/>
      <c r="CV36" s="609"/>
      <c r="CW36" s="609"/>
      <c r="CX36" s="609"/>
      <c r="CY36" s="610"/>
      <c r="CZ36" s="611">
        <v>19.600000000000001</v>
      </c>
      <c r="DA36" s="623"/>
      <c r="DB36" s="623"/>
      <c r="DC36" s="624"/>
      <c r="DD36" s="614">
        <v>1111324</v>
      </c>
      <c r="DE36" s="609"/>
      <c r="DF36" s="609"/>
      <c r="DG36" s="609"/>
      <c r="DH36" s="609"/>
      <c r="DI36" s="609"/>
      <c r="DJ36" s="609"/>
      <c r="DK36" s="610"/>
      <c r="DL36" s="614">
        <v>783802</v>
      </c>
      <c r="DM36" s="609"/>
      <c r="DN36" s="609"/>
      <c r="DO36" s="609"/>
      <c r="DP36" s="609"/>
      <c r="DQ36" s="609"/>
      <c r="DR36" s="609"/>
      <c r="DS36" s="609"/>
      <c r="DT36" s="609"/>
      <c r="DU36" s="609"/>
      <c r="DV36" s="610"/>
      <c r="DW36" s="611">
        <v>17.8</v>
      </c>
      <c r="DX36" s="623"/>
      <c r="DY36" s="623"/>
      <c r="DZ36" s="623"/>
      <c r="EA36" s="623"/>
      <c r="EB36" s="623"/>
      <c r="EC36" s="635"/>
    </row>
    <row r="37" spans="2:133" ht="11.25" customHeight="1" x14ac:dyDescent="0.2">
      <c r="B37" s="605" t="s">
        <v>317</v>
      </c>
      <c r="C37" s="606"/>
      <c r="D37" s="606"/>
      <c r="E37" s="606"/>
      <c r="F37" s="606"/>
      <c r="G37" s="606"/>
      <c r="H37" s="606"/>
      <c r="I37" s="606"/>
      <c r="J37" s="606"/>
      <c r="K37" s="606"/>
      <c r="L37" s="606"/>
      <c r="M37" s="606"/>
      <c r="N37" s="606"/>
      <c r="O37" s="606"/>
      <c r="P37" s="606"/>
      <c r="Q37" s="607"/>
      <c r="R37" s="608">
        <v>98609</v>
      </c>
      <c r="S37" s="609"/>
      <c r="T37" s="609"/>
      <c r="U37" s="609"/>
      <c r="V37" s="609"/>
      <c r="W37" s="609"/>
      <c r="X37" s="609"/>
      <c r="Y37" s="610"/>
      <c r="Z37" s="646">
        <v>1.2</v>
      </c>
      <c r="AA37" s="646"/>
      <c r="AB37" s="646"/>
      <c r="AC37" s="646"/>
      <c r="AD37" s="647">
        <v>794</v>
      </c>
      <c r="AE37" s="647"/>
      <c r="AF37" s="647"/>
      <c r="AG37" s="647"/>
      <c r="AH37" s="647"/>
      <c r="AI37" s="647"/>
      <c r="AJ37" s="647"/>
      <c r="AK37" s="647"/>
      <c r="AL37" s="611">
        <v>0</v>
      </c>
      <c r="AM37" s="612"/>
      <c r="AN37" s="612"/>
      <c r="AO37" s="648"/>
      <c r="AQ37" s="641" t="s">
        <v>318</v>
      </c>
      <c r="AR37" s="642"/>
      <c r="AS37" s="642"/>
      <c r="AT37" s="642"/>
      <c r="AU37" s="642"/>
      <c r="AV37" s="642"/>
      <c r="AW37" s="642"/>
      <c r="AX37" s="642"/>
      <c r="AY37" s="643"/>
      <c r="AZ37" s="608">
        <v>274169</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22303</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360116</v>
      </c>
      <c r="CS37" s="621"/>
      <c r="CT37" s="621"/>
      <c r="CU37" s="621"/>
      <c r="CV37" s="621"/>
      <c r="CW37" s="621"/>
      <c r="CX37" s="621"/>
      <c r="CY37" s="622"/>
      <c r="CZ37" s="611">
        <v>4.5999999999999996</v>
      </c>
      <c r="DA37" s="623"/>
      <c r="DB37" s="623"/>
      <c r="DC37" s="624"/>
      <c r="DD37" s="614">
        <v>358266</v>
      </c>
      <c r="DE37" s="621"/>
      <c r="DF37" s="621"/>
      <c r="DG37" s="621"/>
      <c r="DH37" s="621"/>
      <c r="DI37" s="621"/>
      <c r="DJ37" s="621"/>
      <c r="DK37" s="622"/>
      <c r="DL37" s="614">
        <v>357958</v>
      </c>
      <c r="DM37" s="621"/>
      <c r="DN37" s="621"/>
      <c r="DO37" s="621"/>
      <c r="DP37" s="621"/>
      <c r="DQ37" s="621"/>
      <c r="DR37" s="621"/>
      <c r="DS37" s="621"/>
      <c r="DT37" s="621"/>
      <c r="DU37" s="621"/>
      <c r="DV37" s="622"/>
      <c r="DW37" s="611">
        <v>8.1</v>
      </c>
      <c r="DX37" s="623"/>
      <c r="DY37" s="623"/>
      <c r="DZ37" s="623"/>
      <c r="EA37" s="623"/>
      <c r="EB37" s="623"/>
      <c r="EC37" s="635"/>
    </row>
    <row r="38" spans="2:133" ht="11.25" customHeight="1" x14ac:dyDescent="0.2">
      <c r="B38" s="605" t="s">
        <v>321</v>
      </c>
      <c r="C38" s="606"/>
      <c r="D38" s="606"/>
      <c r="E38" s="606"/>
      <c r="F38" s="606"/>
      <c r="G38" s="606"/>
      <c r="H38" s="606"/>
      <c r="I38" s="606"/>
      <c r="J38" s="606"/>
      <c r="K38" s="606"/>
      <c r="L38" s="606"/>
      <c r="M38" s="606"/>
      <c r="N38" s="606"/>
      <c r="O38" s="606"/>
      <c r="P38" s="606"/>
      <c r="Q38" s="607"/>
      <c r="R38" s="608">
        <v>562841</v>
      </c>
      <c r="S38" s="609"/>
      <c r="T38" s="609"/>
      <c r="U38" s="609"/>
      <c r="V38" s="609"/>
      <c r="W38" s="609"/>
      <c r="X38" s="609"/>
      <c r="Y38" s="610"/>
      <c r="Z38" s="646">
        <v>6.7</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162286</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1227</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592127</v>
      </c>
      <c r="CS38" s="609"/>
      <c r="CT38" s="609"/>
      <c r="CU38" s="609"/>
      <c r="CV38" s="609"/>
      <c r="CW38" s="609"/>
      <c r="CX38" s="609"/>
      <c r="CY38" s="610"/>
      <c r="CZ38" s="611">
        <v>7.6</v>
      </c>
      <c r="DA38" s="623"/>
      <c r="DB38" s="623"/>
      <c r="DC38" s="624"/>
      <c r="DD38" s="614">
        <v>490588</v>
      </c>
      <c r="DE38" s="609"/>
      <c r="DF38" s="609"/>
      <c r="DG38" s="609"/>
      <c r="DH38" s="609"/>
      <c r="DI38" s="609"/>
      <c r="DJ38" s="609"/>
      <c r="DK38" s="610"/>
      <c r="DL38" s="614">
        <v>470355</v>
      </c>
      <c r="DM38" s="609"/>
      <c r="DN38" s="609"/>
      <c r="DO38" s="609"/>
      <c r="DP38" s="609"/>
      <c r="DQ38" s="609"/>
      <c r="DR38" s="609"/>
      <c r="DS38" s="609"/>
      <c r="DT38" s="609"/>
      <c r="DU38" s="609"/>
      <c r="DV38" s="610"/>
      <c r="DW38" s="611">
        <v>10.7</v>
      </c>
      <c r="DX38" s="623"/>
      <c r="DY38" s="623"/>
      <c r="DZ38" s="623"/>
      <c r="EA38" s="623"/>
      <c r="EB38" s="623"/>
      <c r="EC38" s="635"/>
    </row>
    <row r="39" spans="2:133" ht="11.25" customHeight="1" x14ac:dyDescent="0.2">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1901</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440607</v>
      </c>
      <c r="CS39" s="621"/>
      <c r="CT39" s="621"/>
      <c r="CU39" s="621"/>
      <c r="CV39" s="621"/>
      <c r="CW39" s="621"/>
      <c r="CX39" s="621"/>
      <c r="CY39" s="622"/>
      <c r="CZ39" s="611">
        <v>5.6</v>
      </c>
      <c r="DA39" s="623"/>
      <c r="DB39" s="623"/>
      <c r="DC39" s="624"/>
      <c r="DD39" s="614">
        <v>290765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329</v>
      </c>
      <c r="C40" s="606"/>
      <c r="D40" s="606"/>
      <c r="E40" s="606"/>
      <c r="F40" s="606"/>
      <c r="G40" s="606"/>
      <c r="H40" s="606"/>
      <c r="I40" s="606"/>
      <c r="J40" s="606"/>
      <c r="K40" s="606"/>
      <c r="L40" s="606"/>
      <c r="M40" s="606"/>
      <c r="N40" s="606"/>
      <c r="O40" s="606"/>
      <c r="P40" s="606"/>
      <c r="Q40" s="607"/>
      <c r="R40" s="608">
        <v>8341</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100</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97027</v>
      </c>
      <c r="CS40" s="609"/>
      <c r="CT40" s="609"/>
      <c r="CU40" s="609"/>
      <c r="CV40" s="609"/>
      <c r="CW40" s="609"/>
      <c r="CX40" s="609"/>
      <c r="CY40" s="610"/>
      <c r="CZ40" s="611">
        <v>1.2</v>
      </c>
      <c r="DA40" s="623"/>
      <c r="DB40" s="623"/>
      <c r="DC40" s="624"/>
      <c r="DD40" s="614">
        <v>97027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334</v>
      </c>
      <c r="C41" s="590"/>
      <c r="D41" s="590"/>
      <c r="E41" s="590"/>
      <c r="F41" s="590"/>
      <c r="G41" s="590"/>
      <c r="H41" s="590"/>
      <c r="I41" s="590"/>
      <c r="J41" s="590"/>
      <c r="K41" s="590"/>
      <c r="L41" s="590"/>
      <c r="M41" s="590"/>
      <c r="N41" s="590"/>
      <c r="O41" s="590"/>
      <c r="P41" s="590"/>
      <c r="Q41" s="591"/>
      <c r="R41" s="592">
        <v>8342487</v>
      </c>
      <c r="S41" s="633"/>
      <c r="T41" s="633"/>
      <c r="U41" s="633"/>
      <c r="V41" s="633"/>
      <c r="W41" s="633"/>
      <c r="X41" s="633"/>
      <c r="Y41" s="636"/>
      <c r="Z41" s="637">
        <v>100</v>
      </c>
      <c r="AA41" s="637"/>
      <c r="AB41" s="637"/>
      <c r="AC41" s="637"/>
      <c r="AD41" s="638">
        <v>4402558</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102400</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v>1</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338</v>
      </c>
      <c r="AR42" s="654"/>
      <c r="AS42" s="654"/>
      <c r="AT42" s="654"/>
      <c r="AU42" s="654"/>
      <c r="AV42" s="654"/>
      <c r="AW42" s="654"/>
      <c r="AX42" s="654"/>
      <c r="AY42" s="655"/>
      <c r="AZ42" s="592">
        <v>489727</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409</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1049894</v>
      </c>
      <c r="CS42" s="621"/>
      <c r="CT42" s="621"/>
      <c r="CU42" s="621"/>
      <c r="CV42" s="621"/>
      <c r="CW42" s="621"/>
      <c r="CX42" s="621"/>
      <c r="CY42" s="622"/>
      <c r="CZ42" s="611">
        <v>13.4</v>
      </c>
      <c r="DA42" s="623"/>
      <c r="DB42" s="623"/>
      <c r="DC42" s="624"/>
      <c r="DD42" s="614">
        <v>197301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341</v>
      </c>
      <c r="CD43" s="605" t="s">
        <v>342</v>
      </c>
      <c r="CE43" s="606"/>
      <c r="CF43" s="606"/>
      <c r="CG43" s="606"/>
      <c r="CH43" s="606"/>
      <c r="CI43" s="606"/>
      <c r="CJ43" s="606"/>
      <c r="CK43" s="606"/>
      <c r="CL43" s="606"/>
      <c r="CM43" s="606"/>
      <c r="CN43" s="606"/>
      <c r="CO43" s="606"/>
      <c r="CP43" s="606"/>
      <c r="CQ43" s="607"/>
      <c r="CR43" s="608">
        <v>24262</v>
      </c>
      <c r="CS43" s="621"/>
      <c r="CT43" s="621"/>
      <c r="CU43" s="621"/>
      <c r="CV43" s="621"/>
      <c r="CW43" s="621"/>
      <c r="CX43" s="621"/>
      <c r="CY43" s="622"/>
      <c r="CZ43" s="611">
        <v>0.3</v>
      </c>
      <c r="DA43" s="623"/>
      <c r="DB43" s="623"/>
      <c r="DC43" s="624"/>
      <c r="DD43" s="614">
        <v>24262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712017</v>
      </c>
      <c r="CS44" s="609"/>
      <c r="CT44" s="609"/>
      <c r="CU44" s="609"/>
      <c r="CV44" s="609"/>
      <c r="CW44" s="609"/>
      <c r="CX44" s="609"/>
      <c r="CY44" s="610"/>
      <c r="CZ44" s="611">
        <v>9.1</v>
      </c>
      <c r="DA44" s="612"/>
      <c r="DB44" s="612"/>
      <c r="DC44" s="613"/>
      <c r="DD44" s="614">
        <v>154800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226064</v>
      </c>
      <c r="CS45" s="621"/>
      <c r="CT45" s="621"/>
      <c r="CU45" s="621"/>
      <c r="CV45" s="621"/>
      <c r="CW45" s="621"/>
      <c r="CX45" s="621"/>
      <c r="CY45" s="622"/>
      <c r="CZ45" s="611">
        <v>2.9</v>
      </c>
      <c r="DA45" s="623"/>
      <c r="DB45" s="623"/>
      <c r="DC45" s="624"/>
      <c r="DD45" s="614">
        <v>27469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347</v>
      </c>
      <c r="CG46" s="606"/>
      <c r="CH46" s="606"/>
      <c r="CI46" s="606"/>
      <c r="CJ46" s="606"/>
      <c r="CK46" s="606"/>
      <c r="CL46" s="606"/>
      <c r="CM46" s="606"/>
      <c r="CN46" s="606"/>
      <c r="CO46" s="606"/>
      <c r="CP46" s="606"/>
      <c r="CQ46" s="607"/>
      <c r="CR46" s="608">
        <v>466410</v>
      </c>
      <c r="CS46" s="609"/>
      <c r="CT46" s="609"/>
      <c r="CU46" s="609"/>
      <c r="CV46" s="609"/>
      <c r="CW46" s="609"/>
      <c r="CX46" s="609"/>
      <c r="CY46" s="610"/>
      <c r="CZ46" s="611">
        <v>6</v>
      </c>
      <c r="DA46" s="612"/>
      <c r="DB46" s="612"/>
      <c r="DC46" s="613"/>
      <c r="DD46" s="614">
        <v>124779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348</v>
      </c>
      <c r="CG47" s="606"/>
      <c r="CH47" s="606"/>
      <c r="CI47" s="606"/>
      <c r="CJ47" s="606"/>
      <c r="CK47" s="606"/>
      <c r="CL47" s="606"/>
      <c r="CM47" s="606"/>
      <c r="CN47" s="606"/>
      <c r="CO47" s="606"/>
      <c r="CP47" s="606"/>
      <c r="CQ47" s="607"/>
      <c r="CR47" s="608">
        <v>337877</v>
      </c>
      <c r="CS47" s="621"/>
      <c r="CT47" s="621"/>
      <c r="CU47" s="621"/>
      <c r="CV47" s="621"/>
      <c r="CW47" s="621"/>
      <c r="CX47" s="621"/>
      <c r="CY47" s="622"/>
      <c r="CZ47" s="611">
        <v>4.3</v>
      </c>
      <c r="DA47" s="623"/>
      <c r="DB47" s="623"/>
      <c r="DC47" s="624"/>
      <c r="DD47" s="614">
        <v>42501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350</v>
      </c>
      <c r="CE49" s="590"/>
      <c r="CF49" s="590"/>
      <c r="CG49" s="590"/>
      <c r="CH49" s="590"/>
      <c r="CI49" s="590"/>
      <c r="CJ49" s="590"/>
      <c r="CK49" s="590"/>
      <c r="CL49" s="590"/>
      <c r="CM49" s="590"/>
      <c r="CN49" s="590"/>
      <c r="CO49" s="590"/>
      <c r="CP49" s="590"/>
      <c r="CQ49" s="591"/>
      <c r="CR49" s="592">
        <v>7806756</v>
      </c>
      <c r="CS49" s="593"/>
      <c r="CT49" s="593"/>
      <c r="CU49" s="593"/>
      <c r="CV49" s="593"/>
      <c r="CW49" s="593"/>
      <c r="CX49" s="593"/>
      <c r="CY49" s="594"/>
      <c r="CZ49" s="595">
        <v>100</v>
      </c>
      <c r="DA49" s="596"/>
      <c r="DB49" s="596"/>
      <c r="DC49" s="597"/>
      <c r="DD49" s="598">
        <v>5035605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6evxbxQMYOr+EwaMPva/2xJIO7Ks8DMI3DCVO448FYR2+oNcDbLYmGRNYY/UR+a5O9tGBH/91Qq2vtnPNAxFg==" saltValue="VWelM+4LXIi/WaighRXzE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2" zoomScale="70" zoomScaleNormal="70" zoomScaleSheetLayoutView="70" workbookViewId="0">
      <selection activeCell="AK69" sqref="AK69:AO69"/>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373</v>
      </c>
      <c r="C7" s="1035"/>
      <c r="D7" s="1035"/>
      <c r="E7" s="1035"/>
      <c r="F7" s="1035"/>
      <c r="G7" s="1035"/>
      <c r="H7" s="1035"/>
      <c r="I7" s="1035"/>
      <c r="J7" s="1035"/>
      <c r="K7" s="1035"/>
      <c r="L7" s="1035"/>
      <c r="M7" s="1035"/>
      <c r="N7" s="1035"/>
      <c r="O7" s="1035"/>
      <c r="P7" s="1036"/>
      <c r="Q7" s="1089">
        <v>8342</v>
      </c>
      <c r="R7" s="1090"/>
      <c r="S7" s="1090"/>
      <c r="T7" s="1090"/>
      <c r="U7" s="1090"/>
      <c r="V7" s="1090">
        <v>7807</v>
      </c>
      <c r="W7" s="1090"/>
      <c r="X7" s="1090"/>
      <c r="Y7" s="1090"/>
      <c r="Z7" s="1090"/>
      <c r="AA7" s="1090">
        <v>535</v>
      </c>
      <c r="AB7" s="1090"/>
      <c r="AC7" s="1090"/>
      <c r="AD7" s="1090"/>
      <c r="AE7" s="1091"/>
      <c r="AF7" s="1092">
        <v>470</v>
      </c>
      <c r="AG7" s="1093"/>
      <c r="AH7" s="1093"/>
      <c r="AI7" s="1093"/>
      <c r="AJ7" s="1094"/>
      <c r="AK7" s="1095">
        <v>62</v>
      </c>
      <c r="AL7" s="1096"/>
      <c r="AM7" s="1096"/>
      <c r="AN7" s="1096"/>
      <c r="AO7" s="1096"/>
      <c r="AP7" s="1096">
        <v>6108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544</v>
      </c>
      <c r="BT7" s="1087"/>
      <c r="BU7" s="1087"/>
      <c r="BV7" s="1087"/>
      <c r="BW7" s="1087"/>
      <c r="BX7" s="1087"/>
      <c r="BY7" s="1087"/>
      <c r="BZ7" s="1087"/>
      <c r="CA7" s="1087"/>
      <c r="CB7" s="1087"/>
      <c r="CC7" s="1087"/>
      <c r="CD7" s="1087"/>
      <c r="CE7" s="1087"/>
      <c r="CF7" s="1087"/>
      <c r="CG7" s="1099"/>
      <c r="CH7" s="1083">
        <v>-98</v>
      </c>
      <c r="CI7" s="1084"/>
      <c r="CJ7" s="1084"/>
      <c r="CK7" s="1084"/>
      <c r="CL7" s="1085"/>
      <c r="CM7" s="1083">
        <v>110</v>
      </c>
      <c r="CN7" s="1084"/>
      <c r="CO7" s="1084"/>
      <c r="CP7" s="1084"/>
      <c r="CQ7" s="1085"/>
      <c r="CR7" s="1083">
        <v>12</v>
      </c>
      <c r="CS7" s="1084"/>
      <c r="CT7" s="1084"/>
      <c r="CU7" s="1084"/>
      <c r="CV7" s="1085"/>
      <c r="CW7" s="1083">
        <v>69</v>
      </c>
      <c r="CX7" s="1084"/>
      <c r="CY7" s="1084"/>
      <c r="CZ7" s="1084"/>
      <c r="DA7" s="1085"/>
      <c r="DB7" s="1083" t="s">
        <v>546</v>
      </c>
      <c r="DC7" s="1084"/>
      <c r="DD7" s="1084"/>
      <c r="DE7" s="1084"/>
      <c r="DF7" s="1085"/>
      <c r="DG7" s="1083" t="s">
        <v>546</v>
      </c>
      <c r="DH7" s="1084"/>
      <c r="DI7" s="1084"/>
      <c r="DJ7" s="1084"/>
      <c r="DK7" s="1085"/>
      <c r="DL7" s="1083" t="s">
        <v>546</v>
      </c>
      <c r="DM7" s="1084"/>
      <c r="DN7" s="1084"/>
      <c r="DO7" s="1084"/>
      <c r="DP7" s="1085"/>
      <c r="DQ7" s="1083" t="s">
        <v>546</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545</v>
      </c>
      <c r="BT8" s="980"/>
      <c r="BU8" s="980"/>
      <c r="BV8" s="980"/>
      <c r="BW8" s="980"/>
      <c r="BX8" s="980"/>
      <c r="BY8" s="980"/>
      <c r="BZ8" s="980"/>
      <c r="CA8" s="980"/>
      <c r="CB8" s="980"/>
      <c r="CC8" s="980"/>
      <c r="CD8" s="980"/>
      <c r="CE8" s="980"/>
      <c r="CF8" s="980"/>
      <c r="CG8" s="1001"/>
      <c r="CH8" s="976">
        <v>48</v>
      </c>
      <c r="CI8" s="977"/>
      <c r="CJ8" s="977"/>
      <c r="CK8" s="977"/>
      <c r="CL8" s="978"/>
      <c r="CM8" s="976">
        <v>3</v>
      </c>
      <c r="CN8" s="977"/>
      <c r="CO8" s="977"/>
      <c r="CP8" s="977"/>
      <c r="CQ8" s="978"/>
      <c r="CR8" s="976">
        <v>3</v>
      </c>
      <c r="CS8" s="977"/>
      <c r="CT8" s="977"/>
      <c r="CU8" s="977"/>
      <c r="CV8" s="978"/>
      <c r="CW8" s="976">
        <v>188</v>
      </c>
      <c r="CX8" s="977"/>
      <c r="CY8" s="977"/>
      <c r="CZ8" s="977"/>
      <c r="DA8" s="978"/>
      <c r="DB8" s="976" t="s">
        <v>546</v>
      </c>
      <c r="DC8" s="977"/>
      <c r="DD8" s="977"/>
      <c r="DE8" s="977"/>
      <c r="DF8" s="978"/>
      <c r="DG8" s="976" t="s">
        <v>546</v>
      </c>
      <c r="DH8" s="977"/>
      <c r="DI8" s="977"/>
      <c r="DJ8" s="977"/>
      <c r="DK8" s="978"/>
      <c r="DL8" s="976" t="s">
        <v>546</v>
      </c>
      <c r="DM8" s="977"/>
      <c r="DN8" s="977"/>
      <c r="DO8" s="977"/>
      <c r="DP8" s="978"/>
      <c r="DQ8" s="976" t="s">
        <v>546</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375</v>
      </c>
      <c r="B23" s="924" t="s">
        <v>376</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470</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387</v>
      </c>
      <c r="C28" s="1035"/>
      <c r="D28" s="1035"/>
      <c r="E28" s="1035"/>
      <c r="F28" s="1035"/>
      <c r="G28" s="1035"/>
      <c r="H28" s="1035"/>
      <c r="I28" s="1035"/>
      <c r="J28" s="1035"/>
      <c r="K28" s="1035"/>
      <c r="L28" s="1035"/>
      <c r="M28" s="1035"/>
      <c r="N28" s="1035"/>
      <c r="O28" s="1035"/>
      <c r="P28" s="1036"/>
      <c r="Q28" s="1037">
        <v>1175</v>
      </c>
      <c r="R28" s="1038"/>
      <c r="S28" s="1038"/>
      <c r="T28" s="1038"/>
      <c r="U28" s="1038"/>
      <c r="V28" s="1038">
        <v>1144</v>
      </c>
      <c r="W28" s="1038"/>
      <c r="X28" s="1038"/>
      <c r="Y28" s="1038"/>
      <c r="Z28" s="1038"/>
      <c r="AA28" s="1038">
        <v>31</v>
      </c>
      <c r="AB28" s="1038"/>
      <c r="AC28" s="1038"/>
      <c r="AD28" s="1038"/>
      <c r="AE28" s="1039"/>
      <c r="AF28" s="1040">
        <v>31</v>
      </c>
      <c r="AG28" s="1038"/>
      <c r="AH28" s="1038"/>
      <c r="AI28" s="1038"/>
      <c r="AJ28" s="1041"/>
      <c r="AK28" s="1029">
        <v>94</v>
      </c>
      <c r="AL28" s="1030"/>
      <c r="AM28" s="1030"/>
      <c r="AN28" s="1030"/>
      <c r="AO28" s="1030"/>
      <c r="AP28" s="1030" t="s">
        <v>543</v>
      </c>
      <c r="AQ28" s="1030"/>
      <c r="AR28" s="1030"/>
      <c r="AS28" s="1030"/>
      <c r="AT28" s="1030"/>
      <c r="AU28" s="1030" t="s">
        <v>543</v>
      </c>
      <c r="AV28" s="1030"/>
      <c r="AW28" s="1030"/>
      <c r="AX28" s="1030"/>
      <c r="AY28" s="1030"/>
      <c r="AZ28" s="1031" t="s">
        <v>543</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388</v>
      </c>
      <c r="C29" s="1018"/>
      <c r="D29" s="1018"/>
      <c r="E29" s="1018"/>
      <c r="F29" s="1018"/>
      <c r="G29" s="1018"/>
      <c r="H29" s="1018"/>
      <c r="I29" s="1018"/>
      <c r="J29" s="1018"/>
      <c r="K29" s="1018"/>
      <c r="L29" s="1018"/>
      <c r="M29" s="1018"/>
      <c r="N29" s="1018"/>
      <c r="O29" s="1018"/>
      <c r="P29" s="1019"/>
      <c r="Q29" s="1025">
        <v>12</v>
      </c>
      <c r="R29" s="1026"/>
      <c r="S29" s="1026"/>
      <c r="T29" s="1026"/>
      <c r="U29" s="1026"/>
      <c r="V29" s="1026">
        <v>12</v>
      </c>
      <c r="W29" s="1026"/>
      <c r="X29" s="1026"/>
      <c r="Y29" s="1026"/>
      <c r="Z29" s="1026"/>
      <c r="AA29" s="1026">
        <v>0</v>
      </c>
      <c r="AB29" s="1026"/>
      <c r="AC29" s="1026"/>
      <c r="AD29" s="1026"/>
      <c r="AE29" s="1027"/>
      <c r="AF29" s="1022">
        <v>0</v>
      </c>
      <c r="AG29" s="1023"/>
      <c r="AH29" s="1023"/>
      <c r="AI29" s="1023"/>
      <c r="AJ29" s="1024"/>
      <c r="AK29" s="967">
        <v>9</v>
      </c>
      <c r="AL29" s="958"/>
      <c r="AM29" s="958"/>
      <c r="AN29" s="958"/>
      <c r="AO29" s="958"/>
      <c r="AP29" s="958" t="s">
        <v>543</v>
      </c>
      <c r="AQ29" s="958"/>
      <c r="AR29" s="958"/>
      <c r="AS29" s="958"/>
      <c r="AT29" s="958"/>
      <c r="AU29" s="958" t="s">
        <v>543</v>
      </c>
      <c r="AV29" s="958"/>
      <c r="AW29" s="958"/>
      <c r="AX29" s="958"/>
      <c r="AY29" s="958"/>
      <c r="AZ29" s="1028" t="s">
        <v>543</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1749</v>
      </c>
      <c r="R30" s="1026"/>
      <c r="S30" s="1026"/>
      <c r="T30" s="1026"/>
      <c r="U30" s="1026"/>
      <c r="V30" s="1026">
        <v>1630</v>
      </c>
      <c r="W30" s="1026"/>
      <c r="X30" s="1026"/>
      <c r="Y30" s="1026"/>
      <c r="Z30" s="1026"/>
      <c r="AA30" s="1026">
        <v>119</v>
      </c>
      <c r="AB30" s="1026"/>
      <c r="AC30" s="1026"/>
      <c r="AD30" s="1026"/>
      <c r="AE30" s="1027"/>
      <c r="AF30" s="1022">
        <v>119</v>
      </c>
      <c r="AG30" s="1023"/>
      <c r="AH30" s="1023"/>
      <c r="AI30" s="1023"/>
      <c r="AJ30" s="1024"/>
      <c r="AK30" s="967">
        <v>274</v>
      </c>
      <c r="AL30" s="958"/>
      <c r="AM30" s="958"/>
      <c r="AN30" s="958"/>
      <c r="AO30" s="958"/>
      <c r="AP30" s="958" t="s">
        <v>543</v>
      </c>
      <c r="AQ30" s="958"/>
      <c r="AR30" s="958"/>
      <c r="AS30" s="958"/>
      <c r="AT30" s="958"/>
      <c r="AU30" s="958" t="s">
        <v>543</v>
      </c>
      <c r="AV30" s="958"/>
      <c r="AW30" s="958"/>
      <c r="AX30" s="958"/>
      <c r="AY30" s="958"/>
      <c r="AZ30" s="1028" t="s">
        <v>543</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390</v>
      </c>
      <c r="C31" s="1018"/>
      <c r="D31" s="1018"/>
      <c r="E31" s="1018"/>
      <c r="F31" s="1018"/>
      <c r="G31" s="1018"/>
      <c r="H31" s="1018"/>
      <c r="I31" s="1018"/>
      <c r="J31" s="1018"/>
      <c r="K31" s="1018"/>
      <c r="L31" s="1018"/>
      <c r="M31" s="1018"/>
      <c r="N31" s="1018"/>
      <c r="O31" s="1018"/>
      <c r="P31" s="1019"/>
      <c r="Q31" s="1025">
        <v>185</v>
      </c>
      <c r="R31" s="1026"/>
      <c r="S31" s="1026"/>
      <c r="T31" s="1026"/>
      <c r="U31" s="1026"/>
      <c r="V31" s="1026">
        <v>183</v>
      </c>
      <c r="W31" s="1026"/>
      <c r="X31" s="1026"/>
      <c r="Y31" s="1026"/>
      <c r="Z31" s="1026"/>
      <c r="AA31" s="1026">
        <v>2</v>
      </c>
      <c r="AB31" s="1026"/>
      <c r="AC31" s="1026"/>
      <c r="AD31" s="1026"/>
      <c r="AE31" s="1027"/>
      <c r="AF31" s="1022">
        <v>2</v>
      </c>
      <c r="AG31" s="1023"/>
      <c r="AH31" s="1023"/>
      <c r="AI31" s="1023"/>
      <c r="AJ31" s="1024"/>
      <c r="AK31" s="967">
        <v>61</v>
      </c>
      <c r="AL31" s="958"/>
      <c r="AM31" s="958"/>
      <c r="AN31" s="958"/>
      <c r="AO31" s="958"/>
      <c r="AP31" s="958" t="s">
        <v>543</v>
      </c>
      <c r="AQ31" s="958"/>
      <c r="AR31" s="958"/>
      <c r="AS31" s="958"/>
      <c r="AT31" s="958"/>
      <c r="AU31" s="958" t="s">
        <v>543</v>
      </c>
      <c r="AV31" s="958"/>
      <c r="AW31" s="958"/>
      <c r="AX31" s="958"/>
      <c r="AY31" s="958"/>
      <c r="AZ31" s="1028" t="s">
        <v>543</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391</v>
      </c>
      <c r="C32" s="1018"/>
      <c r="D32" s="1018"/>
      <c r="E32" s="1018"/>
      <c r="F32" s="1018"/>
      <c r="G32" s="1018"/>
      <c r="H32" s="1018"/>
      <c r="I32" s="1018"/>
      <c r="J32" s="1018"/>
      <c r="K32" s="1018"/>
      <c r="L32" s="1018"/>
      <c r="M32" s="1018"/>
      <c r="N32" s="1018"/>
      <c r="O32" s="1018"/>
      <c r="P32" s="1019"/>
      <c r="Q32" s="1025">
        <v>158</v>
      </c>
      <c r="R32" s="1026"/>
      <c r="S32" s="1026"/>
      <c r="T32" s="1026"/>
      <c r="U32" s="1026"/>
      <c r="V32" s="1026">
        <v>121</v>
      </c>
      <c r="W32" s="1026"/>
      <c r="X32" s="1026"/>
      <c r="Y32" s="1026"/>
      <c r="Z32" s="1026"/>
      <c r="AA32" s="1026">
        <v>37</v>
      </c>
      <c r="AB32" s="1026"/>
      <c r="AC32" s="1026"/>
      <c r="AD32" s="1026"/>
      <c r="AE32" s="1027"/>
      <c r="AF32" s="1022">
        <v>285</v>
      </c>
      <c r="AG32" s="1023"/>
      <c r="AH32" s="1023"/>
      <c r="AI32" s="1023"/>
      <c r="AJ32" s="1024"/>
      <c r="AK32" s="967" t="s">
        <v>543</v>
      </c>
      <c r="AL32" s="958"/>
      <c r="AM32" s="958"/>
      <c r="AN32" s="958"/>
      <c r="AO32" s="958"/>
      <c r="AP32" s="958">
        <v>68</v>
      </c>
      <c r="AQ32" s="958"/>
      <c r="AR32" s="958"/>
      <c r="AS32" s="958"/>
      <c r="AT32" s="958"/>
      <c r="AU32" s="958" t="s">
        <v>543</v>
      </c>
      <c r="AV32" s="958"/>
      <c r="AW32" s="958"/>
      <c r="AX32" s="958"/>
      <c r="AY32" s="958"/>
      <c r="AZ32" s="1028" t="s">
        <v>543</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302</v>
      </c>
      <c r="R33" s="1026"/>
      <c r="S33" s="1026"/>
      <c r="T33" s="1026"/>
      <c r="U33" s="1026"/>
      <c r="V33" s="1026">
        <v>294</v>
      </c>
      <c r="W33" s="1026"/>
      <c r="X33" s="1026"/>
      <c r="Y33" s="1026"/>
      <c r="Z33" s="1026"/>
      <c r="AA33" s="1026">
        <v>8</v>
      </c>
      <c r="AB33" s="1026"/>
      <c r="AC33" s="1026"/>
      <c r="AD33" s="1026"/>
      <c r="AE33" s="1027"/>
      <c r="AF33" s="1022">
        <v>37</v>
      </c>
      <c r="AG33" s="1023"/>
      <c r="AH33" s="1023"/>
      <c r="AI33" s="1023"/>
      <c r="AJ33" s="1024"/>
      <c r="AK33" s="967">
        <v>126</v>
      </c>
      <c r="AL33" s="958"/>
      <c r="AM33" s="958"/>
      <c r="AN33" s="958"/>
      <c r="AO33" s="958"/>
      <c r="AP33" s="958">
        <v>951</v>
      </c>
      <c r="AQ33" s="958"/>
      <c r="AR33" s="958"/>
      <c r="AS33" s="958"/>
      <c r="AT33" s="958"/>
      <c r="AU33" s="958">
        <v>902</v>
      </c>
      <c r="AV33" s="958"/>
      <c r="AW33" s="958"/>
      <c r="AX33" s="958"/>
      <c r="AY33" s="958"/>
      <c r="AZ33" s="1028" t="s">
        <v>543</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375</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474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397</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398</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547</v>
      </c>
      <c r="C68" s="973"/>
      <c r="D68" s="973"/>
      <c r="E68" s="973"/>
      <c r="F68" s="973"/>
      <c r="G68" s="973"/>
      <c r="H68" s="973"/>
      <c r="I68" s="973"/>
      <c r="J68" s="973"/>
      <c r="K68" s="973"/>
      <c r="L68" s="973"/>
      <c r="M68" s="973"/>
      <c r="N68" s="973"/>
      <c r="O68" s="973"/>
      <c r="P68" s="974"/>
      <c r="Q68" s="975">
        <v>1799</v>
      </c>
      <c r="R68" s="969"/>
      <c r="S68" s="969"/>
      <c r="T68" s="969"/>
      <c r="U68" s="969"/>
      <c r="V68" s="969">
        <v>1532</v>
      </c>
      <c r="W68" s="969"/>
      <c r="X68" s="969"/>
      <c r="Y68" s="969"/>
      <c r="Z68" s="969"/>
      <c r="AA68" s="969">
        <v>267</v>
      </c>
      <c r="AB68" s="969"/>
      <c r="AC68" s="969"/>
      <c r="AD68" s="969"/>
      <c r="AE68" s="969"/>
      <c r="AF68" s="969">
        <v>267</v>
      </c>
      <c r="AG68" s="969"/>
      <c r="AH68" s="969"/>
      <c r="AI68" s="969"/>
      <c r="AJ68" s="969"/>
      <c r="AK68" s="969">
        <v>0</v>
      </c>
      <c r="AL68" s="969"/>
      <c r="AM68" s="969"/>
      <c r="AN68" s="969"/>
      <c r="AO68" s="969"/>
      <c r="AP68" s="969">
        <v>905</v>
      </c>
      <c r="AQ68" s="969"/>
      <c r="AR68" s="969"/>
      <c r="AS68" s="969"/>
      <c r="AT68" s="969"/>
      <c r="AU68" s="969" t="s">
        <v>543</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548</v>
      </c>
      <c r="C69" s="962"/>
      <c r="D69" s="962"/>
      <c r="E69" s="962"/>
      <c r="F69" s="962"/>
      <c r="G69" s="962"/>
      <c r="H69" s="962"/>
      <c r="I69" s="962"/>
      <c r="J69" s="962"/>
      <c r="K69" s="962"/>
      <c r="L69" s="962"/>
      <c r="M69" s="962"/>
      <c r="N69" s="962"/>
      <c r="O69" s="962"/>
      <c r="P69" s="963"/>
      <c r="Q69" s="964">
        <v>7064</v>
      </c>
      <c r="R69" s="958"/>
      <c r="S69" s="958"/>
      <c r="T69" s="958"/>
      <c r="U69" s="958"/>
      <c r="V69" s="958">
        <v>5999</v>
      </c>
      <c r="W69" s="958"/>
      <c r="X69" s="958"/>
      <c r="Y69" s="958"/>
      <c r="Z69" s="958"/>
      <c r="AA69" s="958">
        <v>1065</v>
      </c>
      <c r="AB69" s="958"/>
      <c r="AC69" s="958"/>
      <c r="AD69" s="958"/>
      <c r="AE69" s="958"/>
      <c r="AF69" s="958">
        <v>1065</v>
      </c>
      <c r="AG69" s="958"/>
      <c r="AH69" s="958"/>
      <c r="AI69" s="958"/>
      <c r="AJ69" s="958"/>
      <c r="AK69" s="958">
        <v>208</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549</v>
      </c>
      <c r="C70" s="962"/>
      <c r="D70" s="962"/>
      <c r="E70" s="962"/>
      <c r="F70" s="962"/>
      <c r="G70" s="962"/>
      <c r="H70" s="962"/>
      <c r="I70" s="962"/>
      <c r="J70" s="962"/>
      <c r="K70" s="962"/>
      <c r="L70" s="962"/>
      <c r="M70" s="962"/>
      <c r="N70" s="962"/>
      <c r="O70" s="962"/>
      <c r="P70" s="963"/>
      <c r="Q70" s="964">
        <v>4767</v>
      </c>
      <c r="R70" s="958"/>
      <c r="S70" s="958"/>
      <c r="T70" s="958"/>
      <c r="U70" s="958"/>
      <c r="V70" s="958">
        <v>4863</v>
      </c>
      <c r="W70" s="958"/>
      <c r="X70" s="958"/>
      <c r="Y70" s="958"/>
      <c r="Z70" s="958"/>
      <c r="AA70" s="958">
        <v>-96</v>
      </c>
      <c r="AB70" s="958"/>
      <c r="AC70" s="958"/>
      <c r="AD70" s="958"/>
      <c r="AE70" s="958"/>
      <c r="AF70" s="958">
        <v>3399</v>
      </c>
      <c r="AG70" s="958"/>
      <c r="AH70" s="958"/>
      <c r="AI70" s="958"/>
      <c r="AJ70" s="958"/>
      <c r="AK70" s="958">
        <v>0</v>
      </c>
      <c r="AL70" s="958"/>
      <c r="AM70" s="958"/>
      <c r="AN70" s="958"/>
      <c r="AO70" s="958"/>
      <c r="AP70" s="958">
        <v>1431</v>
      </c>
      <c r="AQ70" s="958"/>
      <c r="AR70" s="958"/>
      <c r="AS70" s="958"/>
      <c r="AT70" s="958"/>
      <c r="AU70" s="958" t="s">
        <v>543</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550</v>
      </c>
      <c r="C71" s="962"/>
      <c r="D71" s="962"/>
      <c r="E71" s="962"/>
      <c r="F71" s="962"/>
      <c r="G71" s="962"/>
      <c r="H71" s="962"/>
      <c r="I71" s="962"/>
      <c r="J71" s="962"/>
      <c r="K71" s="962"/>
      <c r="L71" s="962"/>
      <c r="M71" s="962"/>
      <c r="N71" s="962"/>
      <c r="O71" s="962"/>
      <c r="P71" s="963"/>
      <c r="Q71" s="964">
        <v>1070</v>
      </c>
      <c r="R71" s="958"/>
      <c r="S71" s="958"/>
      <c r="T71" s="958"/>
      <c r="U71" s="958"/>
      <c r="V71" s="958">
        <v>1044</v>
      </c>
      <c r="W71" s="958"/>
      <c r="X71" s="958"/>
      <c r="Y71" s="958"/>
      <c r="Z71" s="958"/>
      <c r="AA71" s="958">
        <v>26</v>
      </c>
      <c r="AB71" s="958"/>
      <c r="AC71" s="958"/>
      <c r="AD71" s="958"/>
      <c r="AE71" s="958"/>
      <c r="AF71" s="958">
        <v>26</v>
      </c>
      <c r="AG71" s="958"/>
      <c r="AH71" s="958"/>
      <c r="AI71" s="958"/>
      <c r="AJ71" s="958"/>
      <c r="AK71" s="958" t="s">
        <v>543</v>
      </c>
      <c r="AL71" s="958"/>
      <c r="AM71" s="958"/>
      <c r="AN71" s="958"/>
      <c r="AO71" s="958"/>
      <c r="AP71" s="958">
        <v>1151</v>
      </c>
      <c r="AQ71" s="958"/>
      <c r="AR71" s="958"/>
      <c r="AS71" s="958"/>
      <c r="AT71" s="958"/>
      <c r="AU71" s="958" t="s">
        <v>543</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551</v>
      </c>
      <c r="C72" s="962"/>
      <c r="D72" s="962"/>
      <c r="E72" s="962"/>
      <c r="F72" s="962"/>
      <c r="G72" s="962"/>
      <c r="H72" s="962"/>
      <c r="I72" s="962"/>
      <c r="J72" s="962"/>
      <c r="K72" s="962"/>
      <c r="L72" s="962"/>
      <c r="M72" s="962"/>
      <c r="N72" s="962"/>
      <c r="O72" s="962"/>
      <c r="P72" s="963"/>
      <c r="Q72" s="964">
        <v>312</v>
      </c>
      <c r="R72" s="958"/>
      <c r="S72" s="958"/>
      <c r="T72" s="958"/>
      <c r="U72" s="958"/>
      <c r="V72" s="958">
        <v>290</v>
      </c>
      <c r="W72" s="958"/>
      <c r="X72" s="958"/>
      <c r="Y72" s="958"/>
      <c r="Z72" s="958"/>
      <c r="AA72" s="958">
        <v>22</v>
      </c>
      <c r="AB72" s="958"/>
      <c r="AC72" s="958"/>
      <c r="AD72" s="958"/>
      <c r="AE72" s="958"/>
      <c r="AF72" s="958">
        <v>22</v>
      </c>
      <c r="AG72" s="958"/>
      <c r="AH72" s="958"/>
      <c r="AI72" s="958"/>
      <c r="AJ72" s="958"/>
      <c r="AK72" s="958" t="s">
        <v>543</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552</v>
      </c>
      <c r="C73" s="962"/>
      <c r="D73" s="962"/>
      <c r="E73" s="962"/>
      <c r="F73" s="962"/>
      <c r="G73" s="962"/>
      <c r="H73" s="962"/>
      <c r="I73" s="962"/>
      <c r="J73" s="962"/>
      <c r="K73" s="962"/>
      <c r="L73" s="962"/>
      <c r="M73" s="962"/>
      <c r="N73" s="962"/>
      <c r="O73" s="962"/>
      <c r="P73" s="963"/>
      <c r="Q73" s="964">
        <v>322367</v>
      </c>
      <c r="R73" s="958"/>
      <c r="S73" s="958"/>
      <c r="T73" s="958"/>
      <c r="U73" s="958"/>
      <c r="V73" s="958">
        <v>314740</v>
      </c>
      <c r="W73" s="958"/>
      <c r="X73" s="958"/>
      <c r="Y73" s="958"/>
      <c r="Z73" s="958"/>
      <c r="AA73" s="958">
        <v>7627</v>
      </c>
      <c r="AB73" s="958"/>
      <c r="AC73" s="958"/>
      <c r="AD73" s="958"/>
      <c r="AE73" s="958"/>
      <c r="AF73" s="958">
        <v>5417</v>
      </c>
      <c r="AG73" s="958"/>
      <c r="AH73" s="958"/>
      <c r="AI73" s="958"/>
      <c r="AJ73" s="958"/>
      <c r="AK73" s="958" t="s">
        <v>543</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375</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12" customFormat="1" ht="26.25" customHeight="1" x14ac:dyDescent="0.2">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630493</v>
      </c>
      <c r="AB110" s="876"/>
      <c r="AC110" s="876"/>
      <c r="AD110" s="876"/>
      <c r="AE110" s="877"/>
      <c r="AF110" s="878">
        <v>630523</v>
      </c>
      <c r="AG110" s="876"/>
      <c r="AH110" s="876"/>
      <c r="AI110" s="876"/>
      <c r="AJ110" s="877"/>
      <c r="AK110" s="878">
        <v>634354</v>
      </c>
      <c r="AL110" s="876"/>
      <c r="AM110" s="876"/>
      <c r="AN110" s="876"/>
      <c r="AO110" s="877"/>
      <c r="AP110" s="879">
        <v>17.100000000000001</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6315625</v>
      </c>
      <c r="BR110" s="829"/>
      <c r="BS110" s="829"/>
      <c r="BT110" s="829"/>
      <c r="BU110" s="829"/>
      <c r="BV110" s="829">
        <v>6160424</v>
      </c>
      <c r="BW110" s="829"/>
      <c r="BX110" s="829"/>
      <c r="BY110" s="829"/>
      <c r="BZ110" s="829"/>
      <c r="CA110" s="829">
        <v>6107513</v>
      </c>
      <c r="CB110" s="829"/>
      <c r="CC110" s="829"/>
      <c r="CD110" s="829"/>
      <c r="CE110" s="829"/>
      <c r="CF110" s="853">
        <v>165</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v>196699</v>
      </c>
      <c r="BR111" s="804"/>
      <c r="BS111" s="804"/>
      <c r="BT111" s="804"/>
      <c r="BU111" s="804"/>
      <c r="BV111" s="804">
        <v>178217</v>
      </c>
      <c r="BW111" s="804"/>
      <c r="BX111" s="804"/>
      <c r="BY111" s="804"/>
      <c r="BZ111" s="804"/>
      <c r="CA111" s="804">
        <v>166308</v>
      </c>
      <c r="CB111" s="804"/>
      <c r="CC111" s="804"/>
      <c r="CD111" s="804"/>
      <c r="CE111" s="804"/>
      <c r="CF111" s="862">
        <v>4.5</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1195401</v>
      </c>
      <c r="BR112" s="804"/>
      <c r="BS112" s="804"/>
      <c r="BT112" s="804"/>
      <c r="BU112" s="804"/>
      <c r="BV112" s="804">
        <v>1062979</v>
      </c>
      <c r="BW112" s="804"/>
      <c r="BX112" s="804"/>
      <c r="BY112" s="804"/>
      <c r="BZ112" s="804"/>
      <c r="CA112" s="804">
        <v>902164</v>
      </c>
      <c r="CB112" s="804"/>
      <c r="CC112" s="804"/>
      <c r="CD112" s="804"/>
      <c r="CE112" s="804"/>
      <c r="CF112" s="862">
        <v>24.4</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159247</v>
      </c>
      <c r="AB113" s="906"/>
      <c r="AC113" s="906"/>
      <c r="AD113" s="906"/>
      <c r="AE113" s="907"/>
      <c r="AF113" s="908">
        <v>158378</v>
      </c>
      <c r="AG113" s="906"/>
      <c r="AH113" s="906"/>
      <c r="AI113" s="906"/>
      <c r="AJ113" s="907"/>
      <c r="AK113" s="908">
        <v>126259</v>
      </c>
      <c r="AL113" s="906"/>
      <c r="AM113" s="906"/>
      <c r="AN113" s="906"/>
      <c r="AO113" s="907"/>
      <c r="AP113" s="909">
        <v>3.4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900410</v>
      </c>
      <c r="BR113" s="804"/>
      <c r="BS113" s="804"/>
      <c r="BT113" s="804"/>
      <c r="BU113" s="804"/>
      <c r="BV113" s="804">
        <v>852366</v>
      </c>
      <c r="BW113" s="804"/>
      <c r="BX113" s="804"/>
      <c r="BY113" s="804"/>
      <c r="BZ113" s="804"/>
      <c r="CA113" s="804">
        <v>1059133</v>
      </c>
      <c r="CB113" s="804"/>
      <c r="CC113" s="804"/>
      <c r="CD113" s="804"/>
      <c r="CE113" s="804"/>
      <c r="CF113" s="862">
        <v>28.6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107831</v>
      </c>
      <c r="AB114" s="767"/>
      <c r="AC114" s="767"/>
      <c r="AD114" s="767"/>
      <c r="AE114" s="768"/>
      <c r="AF114" s="769">
        <v>115880</v>
      </c>
      <c r="AG114" s="767"/>
      <c r="AH114" s="767"/>
      <c r="AI114" s="767"/>
      <c r="AJ114" s="768"/>
      <c r="AK114" s="769">
        <v>119259</v>
      </c>
      <c r="AL114" s="767"/>
      <c r="AM114" s="767"/>
      <c r="AN114" s="767"/>
      <c r="AO114" s="768"/>
      <c r="AP114" s="811">
        <v>3.2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1184373</v>
      </c>
      <c r="BR114" s="804"/>
      <c r="BS114" s="804"/>
      <c r="BT114" s="804"/>
      <c r="BU114" s="804"/>
      <c r="BV114" s="804">
        <v>1223199</v>
      </c>
      <c r="BW114" s="804"/>
      <c r="BX114" s="804"/>
      <c r="BY114" s="804"/>
      <c r="BZ114" s="804"/>
      <c r="CA114" s="804">
        <v>1221802</v>
      </c>
      <c r="CB114" s="804"/>
      <c r="CC114" s="804"/>
      <c r="CD114" s="804"/>
      <c r="CE114" s="804"/>
      <c r="CF114" s="862">
        <v>33</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18020</v>
      </c>
      <c r="AB115" s="906"/>
      <c r="AC115" s="906"/>
      <c r="AD115" s="906"/>
      <c r="AE115" s="907"/>
      <c r="AF115" s="908">
        <v>19500</v>
      </c>
      <c r="AG115" s="906"/>
      <c r="AH115" s="906"/>
      <c r="AI115" s="906"/>
      <c r="AJ115" s="907"/>
      <c r="AK115" s="908">
        <v>19548</v>
      </c>
      <c r="AL115" s="906"/>
      <c r="AM115" s="906"/>
      <c r="AN115" s="906"/>
      <c r="AO115" s="907"/>
      <c r="AP115" s="909">
        <v>0.5</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915591</v>
      </c>
      <c r="AB117" s="890"/>
      <c r="AC117" s="890"/>
      <c r="AD117" s="890"/>
      <c r="AE117" s="891"/>
      <c r="AF117" s="892">
        <v>924281</v>
      </c>
      <c r="AG117" s="890"/>
      <c r="AH117" s="890"/>
      <c r="AI117" s="890"/>
      <c r="AJ117" s="891"/>
      <c r="AK117" s="892">
        <v>899420</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440</v>
      </c>
      <c r="BP119" s="865"/>
      <c r="BQ119" s="866">
        <v>9792508</v>
      </c>
      <c r="BR119" s="832"/>
      <c r="BS119" s="832"/>
      <c r="BT119" s="832"/>
      <c r="BU119" s="832"/>
      <c r="BV119" s="832">
        <v>9477185</v>
      </c>
      <c r="BW119" s="832"/>
      <c r="BX119" s="832"/>
      <c r="BY119" s="832"/>
      <c r="BZ119" s="832"/>
      <c r="CA119" s="832">
        <v>9456920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196699</v>
      </c>
      <c r="DH119" s="751"/>
      <c r="DI119" s="751"/>
      <c r="DJ119" s="751"/>
      <c r="DK119" s="752"/>
      <c r="DL119" s="753">
        <v>178217</v>
      </c>
      <c r="DM119" s="751"/>
      <c r="DN119" s="751"/>
      <c r="DO119" s="751"/>
      <c r="DP119" s="752"/>
      <c r="DQ119" s="753">
        <v>166308</v>
      </c>
      <c r="DR119" s="751"/>
      <c r="DS119" s="751"/>
      <c r="DT119" s="751"/>
      <c r="DU119" s="752"/>
      <c r="DV119" s="835">
        <v>4.5</v>
      </c>
      <c r="DW119" s="836"/>
      <c r="DX119" s="836"/>
      <c r="DY119" s="836"/>
      <c r="DZ119" s="837"/>
    </row>
    <row r="120" spans="1:130" s="212" customFormat="1" ht="26.25" customHeight="1" x14ac:dyDescent="0.2">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3896380</v>
      </c>
      <c r="BR120" s="829"/>
      <c r="BS120" s="829"/>
      <c r="BT120" s="829"/>
      <c r="BU120" s="829"/>
      <c r="BV120" s="829">
        <v>4330505</v>
      </c>
      <c r="BW120" s="829"/>
      <c r="BX120" s="829"/>
      <c r="BY120" s="829"/>
      <c r="BZ120" s="829"/>
      <c r="CA120" s="829">
        <v>4719712</v>
      </c>
      <c r="CB120" s="829"/>
      <c r="CC120" s="829"/>
      <c r="CD120" s="829"/>
      <c r="CE120" s="829"/>
      <c r="CF120" s="853">
        <v>127.5</v>
      </c>
      <c r="CG120" s="854"/>
      <c r="CH120" s="854"/>
      <c r="CI120" s="854"/>
      <c r="CJ120" s="854"/>
      <c r="CK120" s="855" t="s">
        <v>444</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902164</v>
      </c>
      <c r="DR120" s="829"/>
      <c r="DS120" s="829"/>
      <c r="DT120" s="829"/>
      <c r="DU120" s="829"/>
      <c r="DV120" s="830">
        <v>24.4</v>
      </c>
      <c r="DW120" s="830"/>
      <c r="DX120" s="830"/>
      <c r="DY120" s="830"/>
      <c r="DZ120" s="831"/>
    </row>
    <row r="121" spans="1:130" s="212" customFormat="1" ht="26.25" customHeight="1" x14ac:dyDescent="0.2">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66668</v>
      </c>
      <c r="BR121" s="804"/>
      <c r="BS121" s="804"/>
      <c r="BT121" s="804"/>
      <c r="BU121" s="804"/>
      <c r="BV121" s="804">
        <v>57707</v>
      </c>
      <c r="BW121" s="804"/>
      <c r="BX121" s="804"/>
      <c r="BY121" s="804"/>
      <c r="BZ121" s="804"/>
      <c r="CA121" s="804">
        <v>48632</v>
      </c>
      <c r="CB121" s="804"/>
      <c r="CC121" s="804"/>
      <c r="CD121" s="804"/>
      <c r="CE121" s="804"/>
      <c r="CF121" s="862">
        <v>1.3</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6055612</v>
      </c>
      <c r="BR122" s="832"/>
      <c r="BS122" s="832"/>
      <c r="BT122" s="832"/>
      <c r="BU122" s="832"/>
      <c r="BV122" s="832">
        <v>5999353</v>
      </c>
      <c r="BW122" s="832"/>
      <c r="BX122" s="832"/>
      <c r="BY122" s="832"/>
      <c r="BZ122" s="832"/>
      <c r="CA122" s="832">
        <v>6046382</v>
      </c>
      <c r="CB122" s="832"/>
      <c r="CC122" s="832"/>
      <c r="CD122" s="832"/>
      <c r="CE122" s="832"/>
      <c r="CF122" s="833">
        <v>163.4</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448</v>
      </c>
      <c r="BP123" s="865"/>
      <c r="BQ123" s="819">
        <v>10018660</v>
      </c>
      <c r="BR123" s="820"/>
      <c r="BS123" s="820"/>
      <c r="BT123" s="820"/>
      <c r="BU123" s="820"/>
      <c r="BV123" s="820">
        <v>10387565</v>
      </c>
      <c r="BW123" s="820"/>
      <c r="BX123" s="820"/>
      <c r="BY123" s="820"/>
      <c r="BZ123" s="820"/>
      <c r="CA123" s="820">
        <v>10814726</v>
      </c>
      <c r="CB123" s="820"/>
      <c r="CC123" s="820"/>
      <c r="CD123" s="820"/>
      <c r="CE123" s="820"/>
      <c r="CF123" s="735"/>
      <c r="CG123" s="736"/>
      <c r="CH123" s="736"/>
      <c r="CI123" s="736"/>
      <c r="CJ123" s="821"/>
      <c r="CK123" s="856"/>
      <c r="CL123" s="842"/>
      <c r="CM123" s="842"/>
      <c r="CN123" s="842"/>
      <c r="CO123" s="843"/>
      <c r="CP123" s="822" t="s">
        <v>387</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1195401</v>
      </c>
      <c r="DH124" s="751"/>
      <c r="DI124" s="751"/>
      <c r="DJ124" s="751"/>
      <c r="DK124" s="752"/>
      <c r="DL124" s="753">
        <v>1062979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4096</v>
      </c>
      <c r="AB126" s="767"/>
      <c r="AC126" s="767"/>
      <c r="AD126" s="767"/>
      <c r="AE126" s="768"/>
      <c r="AF126" s="769">
        <v>4405</v>
      </c>
      <c r="AG126" s="767"/>
      <c r="AH126" s="767"/>
      <c r="AI126" s="767"/>
      <c r="AJ126" s="768"/>
      <c r="AK126" s="769">
        <v>4402</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13924</v>
      </c>
      <c r="AB127" s="767"/>
      <c r="AC127" s="767"/>
      <c r="AD127" s="767"/>
      <c r="AE127" s="768"/>
      <c r="AF127" s="769">
        <v>15095</v>
      </c>
      <c r="AG127" s="767"/>
      <c r="AH127" s="767"/>
      <c r="AI127" s="767"/>
      <c r="AJ127" s="768"/>
      <c r="AK127" s="769">
        <v>15146</v>
      </c>
      <c r="AL127" s="767"/>
      <c r="AM127" s="767"/>
      <c r="AN127" s="767"/>
      <c r="AO127" s="768"/>
      <c r="AP127" s="811">
        <v>0.4</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11635</v>
      </c>
      <c r="AB128" s="788"/>
      <c r="AC128" s="788"/>
      <c r="AD128" s="788"/>
      <c r="AE128" s="789"/>
      <c r="AF128" s="790">
        <v>10854</v>
      </c>
      <c r="AG128" s="788"/>
      <c r="AH128" s="788"/>
      <c r="AI128" s="788"/>
      <c r="AJ128" s="789"/>
      <c r="AK128" s="790">
        <v>9654</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4194466</v>
      </c>
      <c r="AB129" s="767"/>
      <c r="AC129" s="767"/>
      <c r="AD129" s="767"/>
      <c r="AE129" s="768"/>
      <c r="AF129" s="769">
        <v>4217805</v>
      </c>
      <c r="AG129" s="767"/>
      <c r="AH129" s="767"/>
      <c r="AI129" s="767"/>
      <c r="AJ129" s="768"/>
      <c r="AK129" s="769">
        <v>4271844</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568302</v>
      </c>
      <c r="AB130" s="767"/>
      <c r="AC130" s="767"/>
      <c r="AD130" s="767"/>
      <c r="AE130" s="768"/>
      <c r="AF130" s="769">
        <v>574107</v>
      </c>
      <c r="AG130" s="767"/>
      <c r="AH130" s="767"/>
      <c r="AI130" s="767"/>
      <c r="AJ130" s="768"/>
      <c r="AK130" s="769">
        <v>570955</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3626164</v>
      </c>
      <c r="AB131" s="751"/>
      <c r="AC131" s="751"/>
      <c r="AD131" s="751"/>
      <c r="AE131" s="752"/>
      <c r="AF131" s="753">
        <v>3643698</v>
      </c>
      <c r="AG131" s="751"/>
      <c r="AH131" s="751"/>
      <c r="AI131" s="751"/>
      <c r="AJ131" s="752"/>
      <c r="AK131" s="753">
        <v>3700889</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9.2564484119999992</v>
      </c>
      <c r="AB132" s="732"/>
      <c r="AC132" s="732"/>
      <c r="AD132" s="732"/>
      <c r="AE132" s="733"/>
      <c r="AF132" s="734">
        <v>9.3125171190000007</v>
      </c>
      <c r="AG132" s="732"/>
      <c r="AH132" s="732"/>
      <c r="AI132" s="732"/>
      <c r="AJ132" s="733"/>
      <c r="AK132" s="734">
        <v>8.6144437190000005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8.5</v>
      </c>
      <c r="AB133" s="711"/>
      <c r="AC133" s="711"/>
      <c r="AD133" s="711"/>
      <c r="AE133" s="712"/>
      <c r="AF133" s="710">
        <v>9</v>
      </c>
      <c r="AG133" s="711"/>
      <c r="AH133" s="711"/>
      <c r="AI133" s="711"/>
      <c r="AJ133" s="712"/>
      <c r="AK133" s="710">
        <v>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VVbE/CNYySOVEDQ3qU8d0oi2mEIj+7lgNycwmhSbtSewGdJl1bxJm2f7kbtW3n3ZGc4soNa8yz0ZDBWlPNuKeA==" saltValue="YAJOp/xvTa3LnZ+6NcDTR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T62" zoomScale="85" zoomScaleNormal="85" zoomScaleSheetLayoutView="85" workbookViewId="0">
      <selection activeCell="DD94" sqref="DD94"/>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474</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MujiVOvDic5GlH6/23pIS7Cg7gYYCikEKojPidSYtnWve4YM0xLjv7ckhlhcstjCoZb3fNWpQ64iQgBHrpicA==" saltValue="He0TD83dqcbn9MVRYFAy3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0" zoomScale="70" zoomScaleNormal="70" zoomScaleSheetLayoutView="55" workbookViewId="0">
      <selection activeCell="DL48" sqref="DL48"/>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IDYyawBA+ybgPegDdNZ8cidi4q0zhTiLBA8Oorfd3rA2W96OPkdrrbpCpD9LOK/mEt8KeM5ZySVJ4KQpweXJg==" saltValue="hZwhlyLFIm63ygT8md3Ol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476</v>
      </c>
      <c r="AL6" s="248"/>
      <c r="AM6" s="248"/>
      <c r="AN6" s="248"/>
    </row>
    <row r="7" spans="1:46" ht="13.5" customHeight="1" x14ac:dyDescent="0.2">
      <c r="A7" s="247"/>
      <c r="AK7" s="250"/>
      <c r="AL7" s="251"/>
      <c r="AM7" s="251"/>
      <c r="AN7" s="252"/>
      <c r="AO7" s="1105" t="s">
        <v>477</v>
      </c>
      <c r="AP7" s="253"/>
      <c r="AQ7" s="254" t="s">
        <v>478</v>
      </c>
      <c r="AR7" s="255"/>
    </row>
    <row r="8" spans="1:46" ht="13" x14ac:dyDescent="0.2">
      <c r="A8" s="247"/>
      <c r="AK8" s="256"/>
      <c r="AL8" s="257"/>
      <c r="AM8" s="257"/>
      <c r="AN8" s="258"/>
      <c r="AO8" s="1106"/>
      <c r="AP8" s="259" t="s">
        <v>479</v>
      </c>
      <c r="AQ8" s="260" t="s">
        <v>480</v>
      </c>
      <c r="AR8" s="261" t="s">
        <v>481</v>
      </c>
    </row>
    <row r="9" spans="1:46" ht="13" x14ac:dyDescent="0.2">
      <c r="A9" s="247"/>
      <c r="AK9" s="1117" t="s">
        <v>482</v>
      </c>
      <c r="AL9" s="1118"/>
      <c r="AM9" s="1118"/>
      <c r="AN9" s="1119"/>
      <c r="AO9" s="262">
        <v>1051466</v>
      </c>
      <c r="AP9" s="262">
        <v>126363</v>
      </c>
      <c r="AQ9" s="263">
        <v>186275</v>
      </c>
      <c r="AR9" s="264">
        <v>-32.200000000000003</v>
      </c>
    </row>
    <row r="10" spans="1:46" ht="13.5" customHeight="1" x14ac:dyDescent="0.2">
      <c r="A10" s="247"/>
      <c r="AK10" s="1117" t="s">
        <v>483</v>
      </c>
      <c r="AL10" s="1118"/>
      <c r="AM10" s="1118"/>
      <c r="AN10" s="1119"/>
      <c r="AO10" s="265">
        <v>168494</v>
      </c>
      <c r="AP10" s="265">
        <v>20249</v>
      </c>
      <c r="AQ10" s="266">
        <v>28060</v>
      </c>
      <c r="AR10" s="267">
        <v>-27.8</v>
      </c>
    </row>
    <row r="11" spans="1:46" ht="13.5" customHeight="1" x14ac:dyDescent="0.2">
      <c r="A11" s="247"/>
      <c r="AK11" s="1117" t="s">
        <v>484</v>
      </c>
      <c r="AL11" s="1118"/>
      <c r="AM11" s="1118"/>
      <c r="AN11" s="1119"/>
      <c r="AO11" s="265" t="s">
        <v>485</v>
      </c>
      <c r="AP11" s="265" t="s">
        <v>485</v>
      </c>
      <c r="AQ11" s="266">
        <v>7123</v>
      </c>
      <c r="AR11" s="267" t="s">
        <v>485</v>
      </c>
    </row>
    <row r="12" spans="1:46" ht="13.5" customHeight="1" x14ac:dyDescent="0.2">
      <c r="A12" s="247"/>
      <c r="AK12" s="1117" t="s">
        <v>486</v>
      </c>
      <c r="AL12" s="1118"/>
      <c r="AM12" s="1118"/>
      <c r="AN12" s="1119"/>
      <c r="AO12" s="265" t="s">
        <v>485</v>
      </c>
      <c r="AP12" s="265" t="s">
        <v>485</v>
      </c>
      <c r="AQ12" s="266">
        <v>57</v>
      </c>
      <c r="AR12" s="267" t="s">
        <v>485</v>
      </c>
    </row>
    <row r="13" spans="1:46" ht="13.5" customHeight="1" x14ac:dyDescent="0.2">
      <c r="A13" s="247"/>
      <c r="AK13" s="1117" t="s">
        <v>487</v>
      </c>
      <c r="AL13" s="1118"/>
      <c r="AM13" s="1118"/>
      <c r="AN13" s="1119"/>
      <c r="AO13" s="265">
        <v>55833</v>
      </c>
      <c r="AP13" s="265">
        <v>6710</v>
      </c>
      <c r="AQ13" s="266">
        <v>6435</v>
      </c>
      <c r="AR13" s="267">
        <v>4.3</v>
      </c>
    </row>
    <row r="14" spans="1:46" ht="13.5" customHeight="1" x14ac:dyDescent="0.2">
      <c r="A14" s="247"/>
      <c r="AK14" s="1117" t="s">
        <v>488</v>
      </c>
      <c r="AL14" s="1118"/>
      <c r="AM14" s="1118"/>
      <c r="AN14" s="1119"/>
      <c r="AO14" s="265">
        <v>24262</v>
      </c>
      <c r="AP14" s="265">
        <v>2916</v>
      </c>
      <c r="AQ14" s="266">
        <v>3786</v>
      </c>
      <c r="AR14" s="267">
        <v>-23</v>
      </c>
    </row>
    <row r="15" spans="1:46" ht="13.5" customHeight="1" x14ac:dyDescent="0.2">
      <c r="A15" s="247"/>
      <c r="AK15" s="1120" t="s">
        <v>489</v>
      </c>
      <c r="AL15" s="1121"/>
      <c r="AM15" s="1121"/>
      <c r="AN15" s="1122"/>
      <c r="AO15" s="265">
        <v>-84914</v>
      </c>
      <c r="AP15" s="265">
        <v>-10205</v>
      </c>
      <c r="AQ15" s="266">
        <v>-9323</v>
      </c>
      <c r="AR15" s="267">
        <v>9.5</v>
      </c>
    </row>
    <row r="16" spans="1:46" ht="13" x14ac:dyDescent="0.2">
      <c r="A16" s="247"/>
      <c r="AK16" s="1120" t="s">
        <v>176</v>
      </c>
      <c r="AL16" s="1121"/>
      <c r="AM16" s="1121"/>
      <c r="AN16" s="1122"/>
      <c r="AO16" s="265">
        <v>1215141</v>
      </c>
      <c r="AP16" s="265">
        <v>146033</v>
      </c>
      <c r="AQ16" s="266">
        <v>222412</v>
      </c>
      <c r="AR16" s="267">
        <v>-34.299999999999997</v>
      </c>
    </row>
    <row r="17" spans="1:46" ht="13" x14ac:dyDescent="0.2">
      <c r="A17" s="247"/>
    </row>
    <row r="18" spans="1:46" ht="13" x14ac:dyDescent="0.2">
      <c r="A18" s="247"/>
      <c r="AQ18" s="268"/>
      <c r="AR18" s="268"/>
    </row>
    <row r="19" spans="1:46" ht="13" x14ac:dyDescent="0.2">
      <c r="A19" s="247"/>
      <c r="AK19" s="243" t="s">
        <v>490</v>
      </c>
    </row>
    <row r="20" spans="1:46" ht="13" x14ac:dyDescent="0.2">
      <c r="A20" s="247"/>
      <c r="AK20" s="269"/>
      <c r="AL20" s="270"/>
      <c r="AM20" s="270"/>
      <c r="AN20" s="271"/>
      <c r="AO20" s="272" t="s">
        <v>491</v>
      </c>
      <c r="AP20" s="273" t="s">
        <v>492</v>
      </c>
      <c r="AQ20" s="274" t="s">
        <v>493</v>
      </c>
      <c r="AR20" s="275"/>
    </row>
    <row r="21" spans="1:46" s="248" customFormat="1" ht="13" x14ac:dyDescent="0.2">
      <c r="A21" s="276"/>
      <c r="AK21" s="1123" t="s">
        <v>494</v>
      </c>
      <c r="AL21" s="1124"/>
      <c r="AM21" s="1124"/>
      <c r="AN21" s="1125"/>
      <c r="AO21" s="277">
        <v>12.38</v>
      </c>
      <c r="AP21" s="278">
        <v>17.59</v>
      </c>
      <c r="AQ21" s="279">
        <v>-5.21</v>
      </c>
      <c r="AS21" s="280"/>
      <c r="AT21" s="276"/>
    </row>
    <row r="22" spans="1:46" s="248" customFormat="1" ht="13" x14ac:dyDescent="0.2">
      <c r="A22" s="276"/>
      <c r="AK22" s="1123" t="s">
        <v>495</v>
      </c>
      <c r="AL22" s="1124"/>
      <c r="AM22" s="1124"/>
      <c r="AN22" s="1125"/>
      <c r="AO22" s="281">
        <v>95.7</v>
      </c>
      <c r="AP22" s="282">
        <v>95.9</v>
      </c>
      <c r="AQ22" s="283">
        <v>-0.2</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498</v>
      </c>
      <c r="AL29" s="248"/>
      <c r="AM29" s="248"/>
      <c r="AN29" s="248"/>
      <c r="AS29" s="290"/>
    </row>
    <row r="30" spans="1:46" ht="13.5" customHeight="1" x14ac:dyDescent="0.2">
      <c r="A30" s="247"/>
      <c r="AK30" s="250"/>
      <c r="AL30" s="251"/>
      <c r="AM30" s="251"/>
      <c r="AN30" s="252"/>
      <c r="AO30" s="1105" t="s">
        <v>477</v>
      </c>
      <c r="AP30" s="253"/>
      <c r="AQ30" s="254" t="s">
        <v>478</v>
      </c>
      <c r="AR30" s="255"/>
    </row>
    <row r="31" spans="1:46" ht="13" x14ac:dyDescent="0.2">
      <c r="A31" s="247"/>
      <c r="AK31" s="256"/>
      <c r="AL31" s="257"/>
      <c r="AM31" s="257"/>
      <c r="AN31" s="258"/>
      <c r="AO31" s="1106"/>
      <c r="AP31" s="259" t="s">
        <v>479</v>
      </c>
      <c r="AQ31" s="260" t="s">
        <v>480</v>
      </c>
      <c r="AR31" s="261" t="s">
        <v>481</v>
      </c>
    </row>
    <row r="32" spans="1:46" ht="27" customHeight="1" x14ac:dyDescent="0.2">
      <c r="A32" s="247"/>
      <c r="AK32" s="1107" t="s">
        <v>499</v>
      </c>
      <c r="AL32" s="1108"/>
      <c r="AM32" s="1108"/>
      <c r="AN32" s="1109"/>
      <c r="AO32" s="291">
        <v>634354</v>
      </c>
      <c r="AP32" s="291">
        <v>76235</v>
      </c>
      <c r="AQ32" s="292">
        <v>124581</v>
      </c>
      <c r="AR32" s="293">
        <v>-38.799999999999997</v>
      </c>
    </row>
    <row r="33" spans="1:46" ht="13.5" customHeight="1" x14ac:dyDescent="0.2">
      <c r="A33" s="247"/>
      <c r="AK33" s="1107" t="s">
        <v>500</v>
      </c>
      <c r="AL33" s="1108"/>
      <c r="AM33" s="1108"/>
      <c r="AN33" s="1109"/>
      <c r="AO33" s="291" t="s">
        <v>485</v>
      </c>
      <c r="AP33" s="291" t="s">
        <v>485</v>
      </c>
      <c r="AQ33" s="292">
        <v>76</v>
      </c>
      <c r="AR33" s="293" t="s">
        <v>485</v>
      </c>
    </row>
    <row r="34" spans="1:46" ht="27" customHeight="1" x14ac:dyDescent="0.2">
      <c r="A34" s="247"/>
      <c r="AK34" s="1107" t="s">
        <v>501</v>
      </c>
      <c r="AL34" s="1108"/>
      <c r="AM34" s="1108"/>
      <c r="AN34" s="1109"/>
      <c r="AO34" s="291" t="s">
        <v>485</v>
      </c>
      <c r="AP34" s="291" t="s">
        <v>485</v>
      </c>
      <c r="AQ34" s="292">
        <v>163</v>
      </c>
      <c r="AR34" s="293" t="s">
        <v>485</v>
      </c>
    </row>
    <row r="35" spans="1:46" ht="27" customHeight="1" x14ac:dyDescent="0.2">
      <c r="A35" s="247"/>
      <c r="AK35" s="1107" t="s">
        <v>502</v>
      </c>
      <c r="AL35" s="1108"/>
      <c r="AM35" s="1108"/>
      <c r="AN35" s="1109"/>
      <c r="AO35" s="291">
        <v>126259</v>
      </c>
      <c r="AP35" s="291">
        <v>15174</v>
      </c>
      <c r="AQ35" s="292">
        <v>24428</v>
      </c>
      <c r="AR35" s="293">
        <v>-37.9</v>
      </c>
    </row>
    <row r="36" spans="1:46" ht="27" customHeight="1" x14ac:dyDescent="0.2">
      <c r="A36" s="247"/>
      <c r="AK36" s="1107" t="s">
        <v>503</v>
      </c>
      <c r="AL36" s="1108"/>
      <c r="AM36" s="1108"/>
      <c r="AN36" s="1109"/>
      <c r="AO36" s="291">
        <v>119259</v>
      </c>
      <c r="AP36" s="291">
        <v>14332</v>
      </c>
      <c r="AQ36" s="292">
        <v>4294</v>
      </c>
      <c r="AR36" s="293">
        <v>233.8</v>
      </c>
    </row>
    <row r="37" spans="1:46" ht="13.5" customHeight="1" x14ac:dyDescent="0.2">
      <c r="A37" s="247"/>
      <c r="AK37" s="1107" t="s">
        <v>504</v>
      </c>
      <c r="AL37" s="1108"/>
      <c r="AM37" s="1108"/>
      <c r="AN37" s="1109"/>
      <c r="AO37" s="291">
        <v>19548</v>
      </c>
      <c r="AP37" s="291">
        <v>2349</v>
      </c>
      <c r="AQ37" s="292">
        <v>880</v>
      </c>
      <c r="AR37" s="293">
        <v>166.9</v>
      </c>
    </row>
    <row r="38" spans="1:46" ht="27" customHeight="1" x14ac:dyDescent="0.2">
      <c r="A38" s="247"/>
      <c r="AK38" s="1110" t="s">
        <v>505</v>
      </c>
      <c r="AL38" s="1111"/>
      <c r="AM38" s="1111"/>
      <c r="AN38" s="1112"/>
      <c r="AO38" s="294" t="s">
        <v>485</v>
      </c>
      <c r="AP38" s="294" t="s">
        <v>485</v>
      </c>
      <c r="AQ38" s="295">
        <v>22</v>
      </c>
      <c r="AR38" s="283" t="s">
        <v>485</v>
      </c>
      <c r="AS38" s="290"/>
    </row>
    <row r="39" spans="1:46" ht="13" x14ac:dyDescent="0.2">
      <c r="A39" s="247"/>
      <c r="AK39" s="1110" t="s">
        <v>506</v>
      </c>
      <c r="AL39" s="1111"/>
      <c r="AM39" s="1111"/>
      <c r="AN39" s="1112"/>
      <c r="AO39" s="291">
        <v>-9654</v>
      </c>
      <c r="AP39" s="291">
        <v>-1160</v>
      </c>
      <c r="AQ39" s="292">
        <v>-5293</v>
      </c>
      <c r="AR39" s="293">
        <v>-78.099999999999994</v>
      </c>
      <c r="AS39" s="290"/>
    </row>
    <row r="40" spans="1:46" ht="27" customHeight="1" x14ac:dyDescent="0.2">
      <c r="A40" s="247"/>
      <c r="AK40" s="1107" t="s">
        <v>507</v>
      </c>
      <c r="AL40" s="1108"/>
      <c r="AM40" s="1108"/>
      <c r="AN40" s="1109"/>
      <c r="AO40" s="291">
        <v>-570955</v>
      </c>
      <c r="AP40" s="291">
        <v>-68616</v>
      </c>
      <c r="AQ40" s="292">
        <v>-99375</v>
      </c>
      <c r="AR40" s="293">
        <v>-31</v>
      </c>
      <c r="AS40" s="290"/>
    </row>
    <row r="41" spans="1:46" ht="13" x14ac:dyDescent="0.2">
      <c r="A41" s="247"/>
      <c r="AK41" s="1113" t="s">
        <v>286</v>
      </c>
      <c r="AL41" s="1114"/>
      <c r="AM41" s="1114"/>
      <c r="AN41" s="1115"/>
      <c r="AO41" s="291">
        <v>318811</v>
      </c>
      <c r="AP41" s="291">
        <v>38314</v>
      </c>
      <c r="AQ41" s="292">
        <v>49775</v>
      </c>
      <c r="AR41" s="293">
        <v>-23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508</v>
      </c>
    </row>
    <row r="48" spans="1:46" ht="13" x14ac:dyDescent="0.2">
      <c r="A48" s="247"/>
      <c r="AK48" s="301" t="s">
        <v>509</v>
      </c>
      <c r="AL48" s="301"/>
      <c r="AM48" s="301"/>
      <c r="AN48" s="301"/>
      <c r="AO48" s="301"/>
      <c r="AP48" s="301"/>
      <c r="AQ48" s="302"/>
      <c r="AR48" s="301"/>
    </row>
    <row r="49" spans="1:44" ht="13.5" customHeight="1" x14ac:dyDescent="0.2">
      <c r="A49" s="247"/>
      <c r="AK49" s="303"/>
      <c r="AL49" s="304"/>
      <c r="AM49" s="1100" t="s">
        <v>477</v>
      </c>
      <c r="AN49" s="1102" t="s">
        <v>510</v>
      </c>
      <c r="AO49" s="1103"/>
      <c r="AP49" s="1103"/>
      <c r="AQ49" s="1103"/>
      <c r="AR49" s="1104"/>
    </row>
    <row r="50" spans="1:44" ht="13" x14ac:dyDescent="0.2">
      <c r="A50" s="247"/>
      <c r="AK50" s="305"/>
      <c r="AL50" s="306"/>
      <c r="AM50" s="1101"/>
      <c r="AN50" s="307" t="s">
        <v>511</v>
      </c>
      <c r="AO50" s="308" t="s">
        <v>512</v>
      </c>
      <c r="AP50" s="309" t="s">
        <v>513</v>
      </c>
      <c r="AQ50" s="310" t="s">
        <v>514</v>
      </c>
      <c r="AR50" s="311" t="s">
        <v>515</v>
      </c>
    </row>
    <row r="51" spans="1:44" ht="13" x14ac:dyDescent="0.2">
      <c r="A51" s="247"/>
      <c r="AK51" s="303" t="s">
        <v>516</v>
      </c>
      <c r="AL51" s="304"/>
      <c r="AM51" s="312">
        <v>858183</v>
      </c>
      <c r="AN51" s="313">
        <v>93008</v>
      </c>
      <c r="AO51" s="314">
        <v>-8.1</v>
      </c>
      <c r="AP51" s="315">
        <v>200194</v>
      </c>
      <c r="AQ51" s="316">
        <v>5.2</v>
      </c>
      <c r="AR51" s="317">
        <v>-13.3</v>
      </c>
    </row>
    <row r="52" spans="1:44" ht="13" x14ac:dyDescent="0.2">
      <c r="A52" s="247"/>
      <c r="AK52" s="318"/>
      <c r="AL52" s="319" t="s">
        <v>517</v>
      </c>
      <c r="AM52" s="320">
        <v>548772</v>
      </c>
      <c r="AN52" s="321">
        <v>59475</v>
      </c>
      <c r="AO52" s="322">
        <v>3.4</v>
      </c>
      <c r="AP52" s="323">
        <v>106422</v>
      </c>
      <c r="AQ52" s="324">
        <v>20.100000000000001</v>
      </c>
      <c r="AR52" s="325">
        <v>-16.7</v>
      </c>
    </row>
    <row r="53" spans="1:44" ht="13" x14ac:dyDescent="0.2">
      <c r="A53" s="247"/>
      <c r="AK53" s="303" t="s">
        <v>518</v>
      </c>
      <c r="AL53" s="304"/>
      <c r="AM53" s="312">
        <v>1496136</v>
      </c>
      <c r="AN53" s="313">
        <v>164973</v>
      </c>
      <c r="AO53" s="314">
        <v>77.400000000000006</v>
      </c>
      <c r="AP53" s="315">
        <v>196914</v>
      </c>
      <c r="AQ53" s="316">
        <v>-1.6</v>
      </c>
      <c r="AR53" s="317">
        <v>79</v>
      </c>
    </row>
    <row r="54" spans="1:44" ht="13" x14ac:dyDescent="0.2">
      <c r="A54" s="247"/>
      <c r="AK54" s="318"/>
      <c r="AL54" s="319" t="s">
        <v>517</v>
      </c>
      <c r="AM54" s="320">
        <v>391767</v>
      </c>
      <c r="AN54" s="321">
        <v>43198</v>
      </c>
      <c r="AO54" s="322">
        <v>-27.4</v>
      </c>
      <c r="AP54" s="323">
        <v>98966</v>
      </c>
      <c r="AQ54" s="324">
        <v>-7</v>
      </c>
      <c r="AR54" s="325">
        <v>-20.399999999999999</v>
      </c>
    </row>
    <row r="55" spans="1:44" ht="13" x14ac:dyDescent="0.2">
      <c r="A55" s="247"/>
      <c r="AK55" s="303" t="s">
        <v>519</v>
      </c>
      <c r="AL55" s="304"/>
      <c r="AM55" s="312">
        <v>1118440</v>
      </c>
      <c r="AN55" s="313">
        <v>126692</v>
      </c>
      <c r="AO55" s="314">
        <v>-23.2</v>
      </c>
      <c r="AP55" s="315">
        <v>204757</v>
      </c>
      <c r="AQ55" s="316">
        <v>4</v>
      </c>
      <c r="AR55" s="317">
        <v>-27.2</v>
      </c>
    </row>
    <row r="56" spans="1:44" ht="13" x14ac:dyDescent="0.2">
      <c r="A56" s="247"/>
      <c r="AK56" s="318"/>
      <c r="AL56" s="319" t="s">
        <v>517</v>
      </c>
      <c r="AM56" s="320">
        <v>270546</v>
      </c>
      <c r="AN56" s="321">
        <v>30646</v>
      </c>
      <c r="AO56" s="322">
        <v>-29.1</v>
      </c>
      <c r="AP56" s="323">
        <v>106071</v>
      </c>
      <c r="AQ56" s="324">
        <v>7.2</v>
      </c>
      <c r="AR56" s="325">
        <v>-36.299999999999997</v>
      </c>
    </row>
    <row r="57" spans="1:44" ht="13" x14ac:dyDescent="0.2">
      <c r="A57" s="247"/>
      <c r="AK57" s="303" t="s">
        <v>520</v>
      </c>
      <c r="AL57" s="304"/>
      <c r="AM57" s="312">
        <v>1171296</v>
      </c>
      <c r="AN57" s="313">
        <v>136930</v>
      </c>
      <c r="AO57" s="314">
        <v>8.1</v>
      </c>
      <c r="AP57" s="315">
        <v>194971</v>
      </c>
      <c r="AQ57" s="316">
        <v>-4.8</v>
      </c>
      <c r="AR57" s="317">
        <v>12.9</v>
      </c>
    </row>
    <row r="58" spans="1:44" ht="13" x14ac:dyDescent="0.2">
      <c r="A58" s="247"/>
      <c r="AK58" s="318"/>
      <c r="AL58" s="319" t="s">
        <v>517</v>
      </c>
      <c r="AM58" s="320">
        <v>331370</v>
      </c>
      <c r="AN58" s="321">
        <v>38739</v>
      </c>
      <c r="AO58" s="322">
        <v>26.4</v>
      </c>
      <c r="AP58" s="323">
        <v>105966</v>
      </c>
      <c r="AQ58" s="324">
        <v>-0.1</v>
      </c>
      <c r="AR58" s="325">
        <v>26.5</v>
      </c>
    </row>
    <row r="59" spans="1:44" ht="13" x14ac:dyDescent="0.2">
      <c r="A59" s="247"/>
      <c r="AK59" s="303" t="s">
        <v>521</v>
      </c>
      <c r="AL59" s="304"/>
      <c r="AM59" s="312">
        <v>712017</v>
      </c>
      <c r="AN59" s="313">
        <v>85569</v>
      </c>
      <c r="AO59" s="314">
        <v>-37.5</v>
      </c>
      <c r="AP59" s="315">
        <v>224172</v>
      </c>
      <c r="AQ59" s="316">
        <v>15</v>
      </c>
      <c r="AR59" s="317">
        <v>-52.5</v>
      </c>
    </row>
    <row r="60" spans="1:44" ht="13" x14ac:dyDescent="0.2">
      <c r="A60" s="247"/>
      <c r="AK60" s="318"/>
      <c r="AL60" s="319" t="s">
        <v>517</v>
      </c>
      <c r="AM60" s="320">
        <v>466410</v>
      </c>
      <c r="AN60" s="321">
        <v>56052</v>
      </c>
      <c r="AO60" s="322">
        <v>44.7</v>
      </c>
      <c r="AP60" s="323">
        <v>117611</v>
      </c>
      <c r="AQ60" s="324">
        <v>11</v>
      </c>
      <c r="AR60" s="325">
        <v>33.700000000000003</v>
      </c>
    </row>
    <row r="61" spans="1:44" ht="13" x14ac:dyDescent="0.2">
      <c r="A61" s="247"/>
      <c r="AK61" s="303" t="s">
        <v>522</v>
      </c>
      <c r="AL61" s="326"/>
      <c r="AM61" s="312">
        <v>1071214</v>
      </c>
      <c r="AN61" s="313">
        <v>121434</v>
      </c>
      <c r="AO61" s="314">
        <v>3.3</v>
      </c>
      <c r="AP61" s="315">
        <v>204202</v>
      </c>
      <c r="AQ61" s="327">
        <v>3.6</v>
      </c>
      <c r="AR61" s="317">
        <v>-0.3</v>
      </c>
    </row>
    <row r="62" spans="1:44" ht="13" x14ac:dyDescent="0.2">
      <c r="A62" s="247"/>
      <c r="AK62" s="318"/>
      <c r="AL62" s="319" t="s">
        <v>517</v>
      </c>
      <c r="AM62" s="320">
        <v>401773</v>
      </c>
      <c r="AN62" s="321">
        <v>45622</v>
      </c>
      <c r="AO62" s="322">
        <v>3.6</v>
      </c>
      <c r="AP62" s="323">
        <v>107007</v>
      </c>
      <c r="AQ62" s="324">
        <v>6.2</v>
      </c>
      <c r="AR62" s="325">
        <v>-2.6</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eElFE8gcwaXWeU6l3l1oF+j7S92msFyfV+ZyaSfQcwT3oe8LClKiP1urKXbe1IO3x+ud3UgrUnrEIl8VdKv5og==" saltValue="oOZg9LkAxF4JfBzOWptr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85" zoomScaleNormal="85" zoomScaleSheetLayoutView="55" workbookViewId="0">
      <selection activeCell="W116" sqref="W116"/>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474</v>
      </c>
    </row>
    <row r="121" spans="125:125" ht="13.5" hidden="1" customHeight="1" x14ac:dyDescent="0.2">
      <c r="DU121" s="241"/>
    </row>
  </sheetData>
  <sheetProtection algorithmName="SHA-512" hashValue="O3cmjmGzzJXh06MEhkYk7GOWXeb3LFOsQ4RvMhKHmabCLVXAEdFI0oSflBox0jQY3KvPWXD/4jz6QXsL3gf8wQ==" saltValue="1S5RViYHe8RiwdnjM5Xy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7" zoomScale="70" zoomScaleNormal="70" zoomScaleSheetLayoutView="55" workbookViewId="0">
      <selection activeCell="DA96" sqref="DA96"/>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474</v>
      </c>
    </row>
  </sheetData>
  <sheetProtection algorithmName="SHA-512" hashValue="21PWFrKZLbvkAM/st/w5MBMMGYsZZjkMxtrfu4eTiLcbyYvFVH7NGmvJRP3fj8jCLob7xPooMVIa5nl41nRnrw==" saltValue="tjKcTJkCA3AQaFV/KEHp1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6" zoomScale="70" zoomScaleNormal="70" zoomScaleSheetLayoutView="100" workbookViewId="0">
      <selection activeCell="O45" sqref="O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26" t="s">
        <v>3</v>
      </c>
      <c r="D47" s="1126"/>
      <c r="E47" s="1127"/>
      <c r="F47" s="11">
        <v>26.98</v>
      </c>
      <c r="G47" s="12">
        <v>25.35</v>
      </c>
      <c r="H47" s="12">
        <v>25.9</v>
      </c>
      <c r="I47" s="12">
        <v>25.87</v>
      </c>
      <c r="J47" s="13">
        <v>26.1</v>
      </c>
    </row>
    <row r="48" spans="2:10" ht="57.75" customHeight="1" x14ac:dyDescent="0.2">
      <c r="B48" s="14"/>
      <c r="C48" s="1128" t="s">
        <v>4</v>
      </c>
      <c r="D48" s="1128"/>
      <c r="E48" s="1129"/>
      <c r="F48" s="15">
        <v>8.31</v>
      </c>
      <c r="G48" s="16">
        <v>10.97</v>
      </c>
      <c r="H48" s="16">
        <v>10.93</v>
      </c>
      <c r="I48" s="16">
        <v>11.33</v>
      </c>
      <c r="J48" s="17">
        <v>11</v>
      </c>
    </row>
    <row r="49" spans="2:10" ht="57.75" customHeight="1" thickBot="1" x14ac:dyDescent="0.25">
      <c r="B49" s="18"/>
      <c r="C49" s="1130" t="s">
        <v>5</v>
      </c>
      <c r="D49" s="1130"/>
      <c r="E49" s="1131"/>
      <c r="F49" s="19">
        <v>0.13</v>
      </c>
      <c r="G49" s="20">
        <v>3.2</v>
      </c>
      <c r="H49" s="20">
        <v>0.27</v>
      </c>
      <c r="I49" s="20">
        <v>0.56000000000000005</v>
      </c>
      <c r="J49" s="21">
        <v>0.38</v>
      </c>
    </row>
    <row r="50" spans="2:10" ht="13" x14ac:dyDescent="0.2"/>
  </sheetData>
  <sheetProtection algorithmName="SHA-512" hashValue="9QGi4uQjj1KYI24uxgHIDdQUdmmMjklUVvBVuKtP6FbHfQZ+iCjzxbzkX8xT4Xn2VpiPjcOCKB/qjQzkheKLxg==" saltValue="MJ8ht5bk0Gs5GD1mEhdk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宗像　星磨</cp:lastModifiedBy>
  <cp:lastPrinted>2026-03-16T00:04:48Z</cp:lastPrinted>
  <dcterms:created xsi:type="dcterms:W3CDTF">2026-02-23T09:38:07Z</dcterms:created>
  <dcterms:modified xsi:type="dcterms:W3CDTF">2026-03-24T04:58:41Z</dcterms:modified>
  <cp:category/>
</cp:coreProperties>
</file>